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bdc028\0612全社\常時共有\課外⇔スポーツ\出発確認資料\RPA関連※触らない\出発確認書類\ダウンロード系\"/>
    </mc:Choice>
  </mc:AlternateContent>
  <workbookProtection workbookAlgorithmName="SHA-512" workbookHashValue="lgUYVZM2ef8gqxxjkaaK8jGPjaEVWIx35tCSs6negzpiK+WTC7pIXcHL3jAiJmjucdiqwkJrTUYHJ0LL3mBtJw==" workbookSaltValue="KCuoXD0YtrhgE7Gz73aQcA==" workbookSpinCount="100000" lockStructure="1"/>
  <bookViews>
    <workbookView xWindow="0" yWindow="0" windowWidth="19200" windowHeight="7644"/>
  </bookViews>
  <sheets>
    <sheet name="人数報告書 " sheetId="3" r:id="rId1"/>
    <sheet name="記入例" sheetId="7" r:id="rId2"/>
  </sheets>
  <definedNames>
    <definedName name="_xlnm.Print_Area" localSheetId="1">記入例!$A$1:$Z$52</definedName>
    <definedName name="_xlnm.Print_Area" localSheetId="0">'人数報告書 '!$A$1:$J$52</definedName>
    <definedName name="人数報告日" localSheetId="1">#REF!,#REF!,#REF!,#REF!</definedName>
    <definedName name="人数報告日">#REF!,#REF!,#REF!,#REF!</definedName>
  </definedNames>
  <calcPr calcId="152511"/>
</workbook>
</file>

<file path=xl/calcChain.xml><?xml version="1.0" encoding="utf-8"?>
<calcChain xmlns="http://schemas.openxmlformats.org/spreadsheetml/2006/main">
  <c r="F17" i="7" l="1"/>
  <c r="C39" i="3"/>
  <c r="C23" i="3"/>
  <c r="D23" i="3" s="1"/>
  <c r="J39" i="3"/>
  <c r="I39" i="3"/>
  <c r="H39" i="3"/>
  <c r="G39" i="3"/>
  <c r="F39" i="3"/>
  <c r="E39" i="3"/>
  <c r="D39" i="3"/>
  <c r="F17" i="3"/>
  <c r="J12" i="7" l="1"/>
  <c r="I12" i="7"/>
  <c r="D24" i="3" l="1"/>
  <c r="E23" i="3"/>
  <c r="F23" i="3" s="1"/>
  <c r="G23" i="3" s="1"/>
  <c r="H23" i="3" s="1"/>
  <c r="I23" i="3" s="1"/>
  <c r="J23" i="3" s="1"/>
  <c r="C24" i="3"/>
  <c r="F24" i="3" l="1"/>
  <c r="E24" i="3"/>
  <c r="G24" i="3" l="1"/>
  <c r="H24" i="3"/>
  <c r="I24" i="3" l="1"/>
  <c r="J24" i="3"/>
  <c r="I12" i="3"/>
  <c r="J12" i="3"/>
  <c r="E15" i="3"/>
  <c r="F15" i="3"/>
  <c r="G15" i="3"/>
  <c r="H15" i="3"/>
</calcChain>
</file>

<file path=xl/comments1.xml><?xml version="1.0" encoding="utf-8"?>
<comments xmlns="http://schemas.openxmlformats.org/spreadsheetml/2006/main">
  <authors>
    <author>小松崎 陸</author>
  </authors>
  <commentList>
    <comment ref="C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2023年8月13日出発の場合は「2023/8/13」とご入力ください。</t>
        </r>
      </text>
    </comment>
    <comment ref="E1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2023年8月16日帰着の場合は「2023/8/16」とご入力ください。</t>
        </r>
      </text>
    </comment>
  </commentList>
</comments>
</file>

<file path=xl/sharedStrings.xml><?xml version="1.0" encoding="utf-8"?>
<sst xmlns="http://schemas.openxmlformats.org/spreadsheetml/2006/main" count="221" uniqueCount="133">
  <si>
    <t>企画</t>
    <rPh sb="0" eb="2">
      <t>キカク</t>
    </rPh>
    <phoneticPr fontId="21"/>
  </si>
  <si>
    <t>AM</t>
    <phoneticPr fontId="21"/>
  </si>
  <si>
    <t>利用施設</t>
    <rPh sb="0" eb="2">
      <t>リヨウ</t>
    </rPh>
    <rPh sb="2" eb="4">
      <t>シセツ</t>
    </rPh>
    <phoneticPr fontId="21"/>
  </si>
  <si>
    <t>計</t>
    <rPh sb="0" eb="1">
      <t>ケイ</t>
    </rPh>
    <phoneticPr fontId="21"/>
  </si>
  <si>
    <t>先生</t>
    <rPh sb="0" eb="2">
      <t>センセイ</t>
    </rPh>
    <phoneticPr fontId="21"/>
  </si>
  <si>
    <t>宿泊人数</t>
    <rPh sb="0" eb="2">
      <t>シュクハク</t>
    </rPh>
    <rPh sb="2" eb="4">
      <t>ニンズウ</t>
    </rPh>
    <phoneticPr fontId="21"/>
  </si>
  <si>
    <t>夕</t>
    <rPh sb="0" eb="1">
      <t>ユウ</t>
    </rPh>
    <phoneticPr fontId="21"/>
  </si>
  <si>
    <t>昼</t>
    <rPh sb="0" eb="1">
      <t>ヒル</t>
    </rPh>
    <phoneticPr fontId="21"/>
  </si>
  <si>
    <t>朝</t>
    <rPh sb="0" eb="1">
      <t>アサ</t>
    </rPh>
    <phoneticPr fontId="21"/>
  </si>
  <si>
    <t>食事数</t>
    <rPh sb="0" eb="2">
      <t>ショクジ</t>
    </rPh>
    <rPh sb="2" eb="3">
      <t>スウ</t>
    </rPh>
    <phoneticPr fontId="21"/>
  </si>
  <si>
    <t>日　　程</t>
    <rPh sb="0" eb="1">
      <t>ヒ</t>
    </rPh>
    <rPh sb="3" eb="4">
      <t>ホド</t>
    </rPh>
    <phoneticPr fontId="21"/>
  </si>
  <si>
    <t>契約人数：</t>
    <rPh sb="0" eb="4">
      <t>ケイヤクニンズウ</t>
    </rPh>
    <phoneticPr fontId="18"/>
  </si>
  <si>
    <t>様</t>
    <rPh sb="0" eb="1">
      <t>サマ</t>
    </rPh>
    <phoneticPr fontId="21"/>
  </si>
  <si>
    <t>団　　体　　名</t>
    <rPh sb="0" eb="1">
      <t>ダン</t>
    </rPh>
    <rPh sb="3" eb="4">
      <t>カラダ</t>
    </rPh>
    <rPh sb="6" eb="7">
      <t>メイ</t>
    </rPh>
    <phoneticPr fontId="21"/>
  </si>
  <si>
    <t>担当者：</t>
    <rPh sb="0" eb="2">
      <t>タントウ</t>
    </rPh>
    <rPh sb="2" eb="3">
      <t>シャ</t>
    </rPh>
    <phoneticPr fontId="21"/>
  </si>
  <si>
    <t>営業一課　1グループ</t>
  </si>
  <si>
    <t>業務・手配課</t>
    <rPh sb="0" eb="2">
      <t>ギョウム</t>
    </rPh>
    <rPh sb="3" eb="5">
      <t>テハイ</t>
    </rPh>
    <rPh sb="5" eb="6">
      <t>カ</t>
    </rPh>
    <phoneticPr fontId="21"/>
  </si>
  <si>
    <r>
      <t>TEL　03-</t>
    </r>
    <r>
      <rPr>
        <sz val="11"/>
        <color theme="1"/>
        <rFont val="ＭＳ Ｐゴシック"/>
        <family val="2"/>
        <charset val="128"/>
        <scheme val="minor"/>
      </rPr>
      <t>5322-6080</t>
    </r>
    <r>
      <rPr>
        <sz val="11"/>
        <color theme="1"/>
        <rFont val="ＭＳ Ｐゴシック"/>
        <family val="2"/>
        <charset val="128"/>
        <scheme val="minor"/>
      </rPr>
      <t>　　FAX　03-</t>
    </r>
    <r>
      <rPr>
        <sz val="11"/>
        <color theme="1"/>
        <rFont val="ＭＳ Ｐゴシック"/>
        <family val="2"/>
        <charset val="128"/>
        <scheme val="minor"/>
      </rPr>
      <t>5322-6090</t>
    </r>
    <phoneticPr fontId="21"/>
  </si>
  <si>
    <t>営業三課</t>
    <rPh sb="0" eb="2">
      <t>エイギョウ</t>
    </rPh>
    <rPh sb="2" eb="4">
      <t>サンカ</t>
    </rPh>
    <phoneticPr fontId="21"/>
  </si>
  <si>
    <t>TEL　03-5155-0489　　FAX　03-5155-0488</t>
    <phoneticPr fontId="21"/>
  </si>
  <si>
    <t>東京都新宿区戸塚町1-101-1</t>
    <rPh sb="6" eb="9">
      <t>トツカマチ</t>
    </rPh>
    <phoneticPr fontId="21"/>
  </si>
  <si>
    <t>　</t>
    <phoneticPr fontId="21"/>
  </si>
  <si>
    <t>営業二課　早稲田大学前旅行センター</t>
    <rPh sb="2" eb="3">
      <t>ニ</t>
    </rPh>
    <rPh sb="5" eb="8">
      <t>ワセダ</t>
    </rPh>
    <rPh sb="8" eb="10">
      <t>ダイガク</t>
    </rPh>
    <rPh sb="10" eb="11">
      <t>マエ</t>
    </rPh>
    <rPh sb="11" eb="13">
      <t>リョコウ</t>
    </rPh>
    <phoneticPr fontId="21"/>
  </si>
  <si>
    <t>〒163-1505</t>
    <phoneticPr fontId="21"/>
  </si>
  <si>
    <t>新宿旅行センター</t>
    <rPh sb="0" eb="2">
      <t>シンジュク</t>
    </rPh>
    <rPh sb="2" eb="4">
      <t>リョコウ</t>
    </rPh>
    <phoneticPr fontId="21"/>
  </si>
  <si>
    <t>営業二課</t>
    <rPh sb="0" eb="2">
      <t>エイギョウ</t>
    </rPh>
    <rPh sb="2" eb="3">
      <t>ニ</t>
    </rPh>
    <rPh sb="3" eb="4">
      <t>カ</t>
    </rPh>
    <phoneticPr fontId="21"/>
  </si>
  <si>
    <t>東京都千代田区富士見2-17-1法政大学外濠校舎6F</t>
    <rPh sb="0" eb="3">
      <t>トウキョウト</t>
    </rPh>
    <rPh sb="3" eb="7">
      <t>チヨダク</t>
    </rPh>
    <rPh sb="7" eb="10">
      <t>フジミ</t>
    </rPh>
    <rPh sb="16" eb="18">
      <t>ホウセイ</t>
    </rPh>
    <rPh sb="18" eb="20">
      <t>ダイガク</t>
    </rPh>
    <rPh sb="20" eb="22">
      <t>ソトボリ</t>
    </rPh>
    <rPh sb="22" eb="24">
      <t>コウシャ</t>
    </rPh>
    <phoneticPr fontId="21"/>
  </si>
  <si>
    <t>営業一課　法政大学旅行センター</t>
  </si>
  <si>
    <t>提出日</t>
    <rPh sb="0" eb="3">
      <t>テイシュツビ</t>
    </rPh>
    <phoneticPr fontId="18"/>
  </si>
  <si>
    <t>TEL　03-6388-0435　　FAX　03-5322-0481</t>
    <phoneticPr fontId="21"/>
  </si>
  <si>
    <t>営業一課　2グループ</t>
  </si>
  <si>
    <t>東京都新宿区西新宿1-6-1　新宿エルタワー5Ｆ</t>
    <phoneticPr fontId="21"/>
  </si>
  <si>
    <t>PM</t>
    <phoneticPr fontId="21"/>
  </si>
  <si>
    <t>OB</t>
    <phoneticPr fontId="21"/>
  </si>
  <si>
    <t>～</t>
    <phoneticPr fontId="21"/>
  </si>
  <si>
    <r>
      <t>TEL　03-</t>
    </r>
    <r>
      <rPr>
        <sz val="11"/>
        <color theme="1"/>
        <rFont val="ＭＳ Ｐゴシック"/>
        <family val="2"/>
        <charset val="128"/>
        <scheme val="minor"/>
      </rPr>
      <t>5322-6019</t>
    </r>
    <r>
      <rPr>
        <sz val="11"/>
        <color theme="1"/>
        <rFont val="ＭＳ Ｐゴシック"/>
        <family val="2"/>
        <charset val="128"/>
        <scheme val="minor"/>
      </rPr>
      <t>　　FAX　03-</t>
    </r>
    <r>
      <rPr>
        <sz val="11"/>
        <color theme="1"/>
        <rFont val="ＭＳ Ｐゴシック"/>
        <family val="2"/>
        <charset val="128"/>
        <scheme val="minor"/>
      </rPr>
      <t>5322-6024</t>
    </r>
    <phoneticPr fontId="21"/>
  </si>
  <si>
    <t>スポーツイベントデスク</t>
    <phoneticPr fontId="21"/>
  </si>
  <si>
    <t>〒169-0071</t>
    <phoneticPr fontId="21"/>
  </si>
  <si>
    <t>　</t>
    <phoneticPr fontId="21"/>
  </si>
  <si>
    <t>TEL　03-5322-0489　　FAX　03-5322-0481</t>
    <phoneticPr fontId="21"/>
  </si>
  <si>
    <t>TEL　03-5215-3401　　FAX　03-5215-3402</t>
    <phoneticPr fontId="21"/>
  </si>
  <si>
    <r>
      <t>〒1</t>
    </r>
    <r>
      <rPr>
        <sz val="11"/>
        <color theme="1"/>
        <rFont val="ＭＳ Ｐゴシック"/>
        <family val="2"/>
        <charset val="128"/>
        <scheme val="minor"/>
      </rPr>
      <t>02-0071</t>
    </r>
    <phoneticPr fontId="21"/>
  </si>
  <si>
    <t>TEL　03-5322-0489　　FAX　03-5322-0481</t>
    <phoneticPr fontId="21"/>
  </si>
  <si>
    <t>毎日大学　テニスサークル</t>
    <rPh sb="0" eb="4">
      <t>マイニチダイガク</t>
    </rPh>
    <phoneticPr fontId="18"/>
  </si>
  <si>
    <t>人　数　報　告　書　</t>
    <rPh sb="0" eb="1">
      <t>ヒト</t>
    </rPh>
    <rPh sb="2" eb="3">
      <t>カズ</t>
    </rPh>
    <rPh sb="4" eb="5">
      <t>ホウ</t>
    </rPh>
    <rPh sb="6" eb="7">
      <t>コク</t>
    </rPh>
    <rPh sb="8" eb="9">
      <t>ショ</t>
    </rPh>
    <phoneticPr fontId="21"/>
  </si>
  <si>
    <t>テニスコート
8面</t>
    <rPh sb="8" eb="9">
      <t>メン</t>
    </rPh>
    <phoneticPr fontId="18"/>
  </si>
  <si>
    <t>体育館
バスケ1面</t>
    <rPh sb="0" eb="3">
      <t>タイイクカン</t>
    </rPh>
    <rPh sb="8" eb="9">
      <t>メン</t>
    </rPh>
    <phoneticPr fontId="18"/>
  </si>
  <si>
    <t>会議室</t>
    <rPh sb="0" eb="3">
      <t>カイギシツ</t>
    </rPh>
    <phoneticPr fontId="18"/>
  </si>
  <si>
    <t>頃</t>
    <rPh sb="0" eb="1">
      <t>コロ</t>
    </rPh>
    <phoneticPr fontId="18"/>
  </si>
  <si>
    <t>00</t>
    <phoneticPr fontId="18"/>
  </si>
  <si>
    <t>11</t>
  </si>
  <si>
    <t>24</t>
  </si>
  <si>
    <t>23</t>
  </si>
  <si>
    <t>22</t>
  </si>
  <si>
    <t>15</t>
  </si>
  <si>
    <t>15</t>
    <phoneticPr fontId="18"/>
  </si>
  <si>
    <t>30</t>
    <phoneticPr fontId="18"/>
  </si>
  <si>
    <t>45</t>
    <phoneticPr fontId="18"/>
  </si>
  <si>
    <t>10</t>
    <phoneticPr fontId="18"/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</si>
  <si>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</si>
  <si>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</si>
  <si>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</si>
  <si>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</si>
  <si>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</si>
  <si>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</si>
  <si>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</si>
  <si>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</si>
  <si>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</si>
  <si>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人　数　報　告　書　（記入例）</t>
    <rPh sb="0" eb="1">
      <t>ヒト</t>
    </rPh>
    <rPh sb="2" eb="3">
      <t>カズ</t>
    </rPh>
    <rPh sb="4" eb="5">
      <t>ホウ</t>
    </rPh>
    <rPh sb="6" eb="7">
      <t>コク</t>
    </rPh>
    <rPh sb="8" eb="9">
      <t>ショ</t>
    </rPh>
    <rPh sb="11" eb="14">
      <t>キニュウレイ</t>
    </rPh>
    <phoneticPr fontId="21"/>
  </si>
  <si>
    <t>新宿旅行センター</t>
  </si>
  <si>
    <t>〒163-1505</t>
  </si>
  <si>
    <t>東京都新宿区西新宿1-6-1　新宿エルタワー5Ｆ</t>
  </si>
  <si>
    <t>TEL　03-5322-0489　　FAX　03-5322-0481</t>
  </si>
  <si>
    <t>案件CD</t>
    <rPh sb="0" eb="2">
      <t>アンケン</t>
    </rPh>
    <phoneticPr fontId="18"/>
  </si>
  <si>
    <t>…入力必須項目</t>
    <rPh sb="1" eb="3">
      <t>ニュウリョク</t>
    </rPh>
    <rPh sb="3" eb="7">
      <t>ヒッスコウモク</t>
    </rPh>
    <phoneticPr fontId="18"/>
  </si>
  <si>
    <t>(土)</t>
  </si>
  <si>
    <t>(日)</t>
  </si>
  <si>
    <t>(月)</t>
  </si>
  <si>
    <t>(火)</t>
  </si>
  <si>
    <t>(水)</t>
  </si>
  <si>
    <t>(木)</t>
  </si>
  <si>
    <t>1男</t>
    <rPh sb="1" eb="2">
      <t>ダン</t>
    </rPh>
    <phoneticPr fontId="21"/>
  </si>
  <si>
    <t>1女</t>
    <rPh sb="1" eb="2">
      <t>ジョ</t>
    </rPh>
    <phoneticPr fontId="21"/>
  </si>
  <si>
    <t>2男</t>
    <rPh sb="1" eb="2">
      <t>ダン</t>
    </rPh>
    <phoneticPr fontId="21"/>
  </si>
  <si>
    <t>2女</t>
    <rPh sb="1" eb="2">
      <t>ジョ</t>
    </rPh>
    <phoneticPr fontId="21"/>
  </si>
  <si>
    <t>3男</t>
    <rPh sb="1" eb="2">
      <t>ダン</t>
    </rPh>
    <phoneticPr fontId="21"/>
  </si>
  <si>
    <t>3女</t>
    <rPh sb="1" eb="2">
      <t>ジョ</t>
    </rPh>
    <phoneticPr fontId="21"/>
  </si>
  <si>
    <t>4男</t>
    <rPh sb="1" eb="2">
      <t>ダン</t>
    </rPh>
    <phoneticPr fontId="21"/>
  </si>
  <si>
    <t>OG</t>
    <phoneticPr fontId="21"/>
  </si>
  <si>
    <t>毎日　太郎</t>
    <rPh sb="0" eb="2">
      <t>マイニチ</t>
    </rPh>
    <rPh sb="3" eb="5">
      <t>タロウ</t>
    </rPh>
    <phoneticPr fontId="18"/>
  </si>
  <si>
    <t>4女</t>
    <rPh sb="1" eb="2">
      <t>ジョ</t>
    </rPh>
    <phoneticPr fontId="21"/>
  </si>
  <si>
    <t>記入者</t>
    <rPh sb="0" eb="3">
      <t>キニュウシャ</t>
    </rPh>
    <phoneticPr fontId="18"/>
  </si>
  <si>
    <t>合宿　花子</t>
    <rPh sb="0" eb="2">
      <t>ガッシュク</t>
    </rPh>
    <rPh sb="3" eb="5">
      <t>ハナコ</t>
    </rPh>
    <phoneticPr fontId="18"/>
  </si>
  <si>
    <t>夜間</t>
    <rPh sb="0" eb="2">
      <t>ヤカン</t>
    </rPh>
    <phoneticPr fontId="21"/>
  </si>
  <si>
    <t>合宿日程：</t>
    <rPh sb="0" eb="2">
      <t>ガッシュク</t>
    </rPh>
    <rPh sb="2" eb="4">
      <t>ニッテイ</t>
    </rPh>
    <phoneticPr fontId="21"/>
  </si>
  <si>
    <t>交通機関：</t>
    <rPh sb="0" eb="2">
      <t>コウツウ</t>
    </rPh>
    <rPh sb="2" eb="4">
      <t>キカン</t>
    </rPh>
    <phoneticPr fontId="21"/>
  </si>
  <si>
    <t>宿泊施設：</t>
    <rPh sb="0" eb="2">
      <t>シュクハク</t>
    </rPh>
    <rPh sb="2" eb="4">
      <t>シセツ</t>
    </rPh>
    <phoneticPr fontId="21"/>
  </si>
  <si>
    <t>到着予定時間：</t>
    <rPh sb="0" eb="2">
      <t>トウチャク</t>
    </rPh>
    <rPh sb="2" eb="4">
      <t>ヨテイ</t>
    </rPh>
    <rPh sb="4" eb="6">
      <t>ジカン</t>
    </rPh>
    <phoneticPr fontId="18"/>
  </si>
  <si>
    <t>名</t>
    <rPh sb="0" eb="1">
      <t>メイ</t>
    </rPh>
    <phoneticPr fontId="18"/>
  </si>
  <si>
    <t>復路出発予定時間：</t>
    <rPh sb="0" eb="6">
      <t>フクロシュッパツヨテイ</t>
    </rPh>
    <rPh sb="6" eb="8">
      <t>ジカン</t>
    </rPh>
    <phoneticPr fontId="18"/>
  </si>
  <si>
    <t>送迎希望:</t>
    <rPh sb="0" eb="2">
      <t>ソウゲイキボウ</t>
    </rPh>
    <phoneticPr fontId="18"/>
  </si>
  <si>
    <t>備考欄</t>
    <rPh sb="0" eb="3">
      <t>ビコウラン</t>
    </rPh>
    <phoneticPr fontId="18"/>
  </si>
  <si>
    <t>貸切バス</t>
  </si>
  <si>
    <t>00分</t>
  </si>
  <si>
    <t>14時</t>
  </si>
  <si>
    <t>宴会場</t>
    <rPh sb="0" eb="3">
      <t>エンカイジョウ</t>
    </rPh>
    <phoneticPr fontId="18"/>
  </si>
  <si>
    <t>アレルギー対応方法の団体内周知:</t>
    <rPh sb="4" eb="8">
      <t>タイオウホウホウ</t>
    </rPh>
    <rPh sb="10" eb="12">
      <t>ダンタイ</t>
    </rPh>
    <rPh sb="12" eb="13">
      <t>ナイ</t>
    </rPh>
    <rPh sb="13" eb="15">
      <t>シュウチ</t>
    </rPh>
    <phoneticPr fontId="18"/>
  </si>
  <si>
    <t>〒163-1505</t>
    <phoneticPr fontId="21"/>
  </si>
  <si>
    <t>〒163-1505</t>
    <phoneticPr fontId="21"/>
  </si>
  <si>
    <t>東京都新宿区西新宿1-6-1　新宿エルタワー5Ｆ</t>
    <phoneticPr fontId="21"/>
  </si>
  <si>
    <t>TEL　03-5322-0489　　FAX　03-5322-0481</t>
    <phoneticPr fontId="21"/>
  </si>
  <si>
    <t>TEL　03-6388-0435　　FAX　03-5322-0481</t>
    <phoneticPr fontId="21"/>
  </si>
  <si>
    <t>　</t>
    <phoneticPr fontId="21"/>
  </si>
  <si>
    <r>
      <t>〒1</t>
    </r>
    <r>
      <rPr>
        <sz val="11"/>
        <color theme="1"/>
        <rFont val="ＭＳ Ｐゴシック"/>
        <family val="2"/>
        <charset val="128"/>
        <scheme val="minor"/>
      </rPr>
      <t>02-0071</t>
    </r>
    <phoneticPr fontId="21"/>
  </si>
  <si>
    <t>TEL　03-5215-3401　　FAX　03-5215-3402</t>
    <phoneticPr fontId="21"/>
  </si>
  <si>
    <t>******</t>
    <phoneticPr fontId="18"/>
  </si>
  <si>
    <t>〒169-0071</t>
    <phoneticPr fontId="21"/>
  </si>
  <si>
    <t>TEL　03-5155-0489　　FAX　03-5155-0488</t>
    <phoneticPr fontId="21"/>
  </si>
  <si>
    <t>スポーツイベントデスク</t>
    <phoneticPr fontId="21"/>
  </si>
  <si>
    <r>
      <t>TEL　03-</t>
    </r>
    <r>
      <rPr>
        <sz val="11"/>
        <color theme="1"/>
        <rFont val="ＭＳ Ｐゴシック"/>
        <family val="2"/>
        <charset val="128"/>
        <scheme val="minor"/>
      </rPr>
      <t>5322-6080</t>
    </r>
    <r>
      <rPr>
        <sz val="11"/>
        <color theme="1"/>
        <rFont val="ＭＳ Ｐゴシック"/>
        <family val="2"/>
        <charset val="128"/>
        <scheme val="minor"/>
      </rPr>
      <t>　　FAX　03-</t>
    </r>
    <r>
      <rPr>
        <sz val="11"/>
        <color theme="1"/>
        <rFont val="ＭＳ Ｐゴシック"/>
        <family val="2"/>
        <charset val="128"/>
        <scheme val="minor"/>
      </rPr>
      <t>5322-6090</t>
    </r>
    <phoneticPr fontId="21"/>
  </si>
  <si>
    <r>
      <t>TEL　03-</t>
    </r>
    <r>
      <rPr>
        <sz val="11"/>
        <color theme="1"/>
        <rFont val="ＭＳ Ｐゴシック"/>
        <family val="2"/>
        <charset val="128"/>
        <scheme val="minor"/>
      </rPr>
      <t>5322-6019</t>
    </r>
    <r>
      <rPr>
        <sz val="11"/>
        <color theme="1"/>
        <rFont val="ＭＳ Ｐゴシック"/>
        <family val="2"/>
        <charset val="128"/>
        <scheme val="minor"/>
      </rPr>
      <t>　　FAX　03-</t>
    </r>
    <r>
      <rPr>
        <sz val="11"/>
        <color theme="1"/>
        <rFont val="ＭＳ Ｐゴシック"/>
        <family val="2"/>
        <charset val="128"/>
        <scheme val="minor"/>
      </rPr>
      <t>5322-6024</t>
    </r>
    <phoneticPr fontId="21"/>
  </si>
  <si>
    <t>OB</t>
    <phoneticPr fontId="21"/>
  </si>
  <si>
    <t>OG</t>
    <phoneticPr fontId="21"/>
  </si>
  <si>
    <t>AM</t>
    <phoneticPr fontId="21"/>
  </si>
  <si>
    <t>PM</t>
    <phoneticPr fontId="21"/>
  </si>
  <si>
    <t>BBQ</t>
    <phoneticPr fontId="18"/>
  </si>
  <si>
    <t>【部屋割希望】先生は1人部屋でお願いします。
【送迎希望】8/15(月)15:00ホテル→河口湖(3名)</t>
    <rPh sb="1" eb="3">
      <t>ヘヤ</t>
    </rPh>
    <rPh sb="3" eb="4">
      <t>ワリ</t>
    </rPh>
    <rPh sb="4" eb="6">
      <t>キボウ</t>
    </rPh>
    <rPh sb="7" eb="9">
      <t>センセイ</t>
    </rPh>
    <rPh sb="11" eb="12">
      <t>ニン</t>
    </rPh>
    <rPh sb="12" eb="14">
      <t>ヘヤ</t>
    </rPh>
    <rPh sb="16" eb="17">
      <t>ネガ</t>
    </rPh>
    <rPh sb="24" eb="26">
      <t>ソウゲイ</t>
    </rPh>
    <rPh sb="26" eb="28">
      <t>キボウ</t>
    </rPh>
    <rPh sb="33" eb="36">
      <t>ゲツ</t>
    </rPh>
    <rPh sb="45" eb="48">
      <t>カワグチコ</t>
    </rPh>
    <rPh sb="50" eb="51">
      <t>メイ</t>
    </rPh>
    <phoneticPr fontId="18"/>
  </si>
  <si>
    <t>アレルギー保持者:</t>
    <rPh sb="4" eb="7">
      <t>ホジシャ</t>
    </rPh>
    <phoneticPr fontId="18"/>
  </si>
  <si>
    <t>★アレルギー★</t>
    <phoneticPr fontId="21"/>
  </si>
  <si>
    <t>ホテルコムネット</t>
    <phoneticPr fontId="18"/>
  </si>
  <si>
    <t>なし</t>
  </si>
  <si>
    <t>13時</t>
  </si>
  <si>
    <t>確認済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</si>
</sst>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@&quot;分&quot;"/>
    <numFmt numFmtId="178" formatCode="@&quot;時&quot;"/>
  </numFmts>
  <fonts count="4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HGS明朝B"/>
      <family val="1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24"/>
      <name val="ＭＳ Ｐゴシック"/>
      <family val="3"/>
      <charset val="128"/>
    </font>
    <font>
      <sz val="28"/>
      <name val="HGS明朝B"/>
      <family val="1"/>
      <charset val="128"/>
    </font>
    <font>
      <b/>
      <i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 style="thin">
        <color indexed="64"/>
      </diagonal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ck">
        <color rgb="FFFF0000"/>
      </bottom>
      <diagonal/>
    </border>
    <border>
      <left/>
      <right style="thin">
        <color indexed="64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medium">
        <color auto="1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medium">
        <color auto="1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 style="medium">
        <color indexed="64"/>
      </top>
      <bottom/>
      <diagonal/>
    </border>
    <border>
      <left style="medium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</cellStyleXfs>
  <cellXfs count="245">
    <xf numFmtId="0" fontId="0" fillId="0" borderId="0" xfId="0">
      <alignment vertical="center"/>
    </xf>
    <xf numFmtId="0" fontId="19" fillId="0" borderId="0" xfId="42">
      <alignment vertical="center"/>
    </xf>
    <xf numFmtId="0" fontId="22" fillId="0" borderId="18" xfId="42" applyFont="1" applyFill="1" applyBorder="1" applyAlignment="1">
      <alignment horizontal="center" vertical="center"/>
    </xf>
    <xf numFmtId="0" fontId="22" fillId="0" borderId="14" xfId="42" applyFont="1" applyFill="1" applyBorder="1" applyAlignment="1">
      <alignment horizontal="center" vertical="center"/>
    </xf>
    <xf numFmtId="0" fontId="23" fillId="0" borderId="22" xfId="42" applyFont="1" applyBorder="1" applyAlignment="1">
      <alignment horizontal="center" vertical="center"/>
    </xf>
    <xf numFmtId="0" fontId="24" fillId="0" borderId="22" xfId="42" applyFont="1" applyBorder="1" applyAlignment="1">
      <alignment horizontal="center" vertical="center"/>
    </xf>
    <xf numFmtId="0" fontId="24" fillId="0" borderId="23" xfId="42" applyFont="1" applyBorder="1" applyAlignment="1">
      <alignment horizontal="center" vertical="center"/>
    </xf>
    <xf numFmtId="0" fontId="22" fillId="0" borderId="24" xfId="42" applyFont="1" applyFill="1" applyBorder="1" applyAlignment="1">
      <alignment horizontal="center" vertical="center"/>
    </xf>
    <xf numFmtId="0" fontId="22" fillId="0" borderId="28" xfId="42" applyFont="1" applyFill="1" applyBorder="1" applyAlignment="1">
      <alignment horizontal="center" vertical="center"/>
    </xf>
    <xf numFmtId="0" fontId="24" fillId="0" borderId="0" xfId="42" applyFont="1">
      <alignment vertical="center"/>
    </xf>
    <xf numFmtId="0" fontId="24" fillId="0" borderId="30" xfId="42" applyFont="1" applyBorder="1" applyAlignment="1">
      <alignment horizontal="center" vertical="center"/>
    </xf>
    <xf numFmtId="0" fontId="22" fillId="0" borderId="31" xfId="42" applyFont="1" applyBorder="1" applyAlignment="1">
      <alignment horizontal="center" vertical="center"/>
    </xf>
    <xf numFmtId="0" fontId="22" fillId="0" borderId="24" xfId="42" applyFont="1" applyBorder="1" applyAlignment="1">
      <alignment horizontal="center" vertical="center"/>
    </xf>
    <xf numFmtId="0" fontId="23" fillId="0" borderId="32" xfId="42" applyFont="1" applyBorder="1" applyAlignment="1">
      <alignment horizontal="center" vertical="center"/>
    </xf>
    <xf numFmtId="0" fontId="24" fillId="0" borderId="32" xfId="42" applyFont="1" applyBorder="1" applyAlignment="1">
      <alignment horizontal="center" vertical="center"/>
    </xf>
    <xf numFmtId="0" fontId="24" fillId="0" borderId="33" xfId="42" applyFont="1" applyBorder="1" applyAlignment="1">
      <alignment horizontal="center" vertical="center"/>
    </xf>
    <xf numFmtId="0" fontId="22" fillId="0" borderId="34" xfId="42" applyFont="1" applyBorder="1" applyAlignment="1">
      <alignment horizontal="center" vertical="center"/>
    </xf>
    <xf numFmtId="0" fontId="22" fillId="0" borderId="38" xfId="42" applyFont="1" applyBorder="1" applyAlignment="1">
      <alignment horizontal="center" vertical="center"/>
    </xf>
    <xf numFmtId="0" fontId="22" fillId="0" borderId="0" xfId="42" applyFont="1" applyBorder="1" applyAlignment="1">
      <alignment vertical="center"/>
    </xf>
    <xf numFmtId="0" fontId="25" fillId="0" borderId="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/>
    </xf>
    <xf numFmtId="0" fontId="26" fillId="0" borderId="0" xfId="42" applyFont="1" applyBorder="1" applyAlignment="1">
      <alignment horizontal="center" vertical="center"/>
    </xf>
    <xf numFmtId="0" fontId="20" fillId="0" borderId="0" xfId="42" applyFont="1">
      <alignment vertical="center"/>
    </xf>
    <xf numFmtId="0" fontId="28" fillId="0" borderId="0" xfId="42" applyFont="1">
      <alignment vertical="center"/>
    </xf>
    <xf numFmtId="0" fontId="19" fillId="0" borderId="0" xfId="42" applyAlignment="1">
      <alignment vertical="center" shrinkToFit="1"/>
    </xf>
    <xf numFmtId="0" fontId="19" fillId="0" borderId="0" xfId="42" applyFont="1" applyAlignment="1">
      <alignment vertical="center"/>
    </xf>
    <xf numFmtId="0" fontId="19" fillId="0" borderId="0" xfId="42" applyFont="1" applyAlignment="1">
      <alignment horizontal="right" vertical="center"/>
    </xf>
    <xf numFmtId="0" fontId="19" fillId="0" borderId="0" xfId="42" applyAlignment="1">
      <alignment horizontal="right" vertical="center"/>
    </xf>
    <xf numFmtId="0" fontId="19" fillId="0" borderId="0" xfId="43" applyFont="1" applyBorder="1"/>
    <xf numFmtId="0" fontId="0" fillId="0" borderId="0" xfId="43" applyFont="1" applyBorder="1"/>
    <xf numFmtId="0" fontId="30" fillId="0" borderId="0" xfId="42" applyFont="1">
      <alignment vertical="center"/>
    </xf>
    <xf numFmtId="0" fontId="19" fillId="0" borderId="0" xfId="43" applyFont="1"/>
    <xf numFmtId="0" fontId="19" fillId="0" borderId="10" xfId="42" applyBorder="1">
      <alignment vertical="center"/>
    </xf>
    <xf numFmtId="0" fontId="19" fillId="0" borderId="0" xfId="42" applyBorder="1">
      <alignment vertical="center"/>
    </xf>
    <xf numFmtId="0" fontId="0" fillId="0" borderId="0" xfId="43" applyFont="1"/>
    <xf numFmtId="0" fontId="23" fillId="0" borderId="0" xfId="42" applyFont="1" applyBorder="1" applyAlignment="1">
      <alignment vertical="center"/>
    </xf>
    <xf numFmtId="0" fontId="19" fillId="0" borderId="0" xfId="43" applyBorder="1"/>
    <xf numFmtId="0" fontId="19" fillId="0" borderId="0" xfId="43"/>
    <xf numFmtId="0" fontId="31" fillId="0" borderId="0" xfId="42" applyFont="1" applyAlignment="1">
      <alignment horizontal="center" vertical="center"/>
    </xf>
    <xf numFmtId="0" fontId="31" fillId="0" borderId="10" xfId="42" applyFont="1" applyBorder="1" applyAlignment="1">
      <alignment horizontal="center" vertical="center"/>
    </xf>
    <xf numFmtId="0" fontId="24" fillId="0" borderId="47" xfId="42" applyFont="1" applyBorder="1" applyAlignment="1">
      <alignment horizontal="center" vertical="center"/>
    </xf>
    <xf numFmtId="0" fontId="24" fillId="0" borderId="48" xfId="42" applyFont="1" applyBorder="1" applyAlignment="1">
      <alignment horizontal="center" vertical="center"/>
    </xf>
    <xf numFmtId="176" fontId="22" fillId="0" borderId="46" xfId="42" applyNumberFormat="1" applyFont="1" applyBorder="1" applyAlignment="1">
      <alignment horizontal="center" vertical="center"/>
    </xf>
    <xf numFmtId="176" fontId="22" fillId="0" borderId="26" xfId="42" applyNumberFormat="1" applyFont="1" applyBorder="1" applyAlignment="1">
      <alignment horizontal="center" vertical="center"/>
    </xf>
    <xf numFmtId="176" fontId="22" fillId="0" borderId="25" xfId="42" applyNumberFormat="1" applyFont="1" applyBorder="1" applyAlignment="1">
      <alignment horizontal="center" vertical="center"/>
    </xf>
    <xf numFmtId="176" fontId="19" fillId="0" borderId="43" xfId="42" applyNumberFormat="1" applyBorder="1" applyAlignment="1">
      <alignment horizontal="center" vertical="center"/>
    </xf>
    <xf numFmtId="0" fontId="24" fillId="0" borderId="54" xfId="42" applyFont="1" applyBorder="1" applyAlignment="1">
      <alignment horizontal="center" vertical="center"/>
    </xf>
    <xf numFmtId="0" fontId="23" fillId="0" borderId="54" xfId="42" applyFont="1" applyBorder="1" applyAlignment="1">
      <alignment horizontal="center" vertical="center"/>
    </xf>
    <xf numFmtId="0" fontId="23" fillId="0" borderId="55" xfId="42" applyFont="1" applyBorder="1" applyAlignment="1">
      <alignment horizontal="center" vertical="center"/>
    </xf>
    <xf numFmtId="0" fontId="24" fillId="0" borderId="56" xfId="42" applyFont="1" applyBorder="1" applyAlignment="1">
      <alignment horizontal="center" vertical="center"/>
    </xf>
    <xf numFmtId="176" fontId="19" fillId="0" borderId="44" xfId="42" applyNumberFormat="1" applyBorder="1" applyAlignment="1">
      <alignment horizontal="center" vertical="center"/>
    </xf>
    <xf numFmtId="176" fontId="19" fillId="0" borderId="45" xfId="42" applyNumberFormat="1" applyBorder="1" applyAlignment="1">
      <alignment horizontal="center" vertical="center"/>
    </xf>
    <xf numFmtId="0" fontId="24" fillId="0" borderId="57" xfId="42" applyFont="1" applyBorder="1" applyAlignment="1">
      <alignment horizontal="center" vertical="center"/>
    </xf>
    <xf numFmtId="0" fontId="24" fillId="0" borderId="58" xfId="42" applyFont="1" applyBorder="1" applyAlignment="1">
      <alignment horizontal="center" vertical="center"/>
    </xf>
    <xf numFmtId="0" fontId="23" fillId="0" borderId="58" xfId="42" applyFont="1" applyBorder="1" applyAlignment="1">
      <alignment horizontal="center" vertical="center"/>
    </xf>
    <xf numFmtId="0" fontId="23" fillId="0" borderId="59" xfId="42" applyFont="1" applyBorder="1" applyAlignment="1">
      <alignment horizontal="center" vertical="center"/>
    </xf>
    <xf numFmtId="0" fontId="24" fillId="0" borderId="60" xfId="42" applyFont="1" applyBorder="1" applyAlignment="1">
      <alignment horizontal="center" vertical="center"/>
    </xf>
    <xf numFmtId="0" fontId="23" fillId="0" borderId="61" xfId="42" applyFont="1" applyBorder="1" applyAlignment="1">
      <alignment horizontal="center" vertical="center"/>
    </xf>
    <xf numFmtId="0" fontId="24" fillId="0" borderId="63" xfId="42" applyFont="1" applyBorder="1" applyAlignment="1">
      <alignment horizontal="center" vertical="center"/>
    </xf>
    <xf numFmtId="0" fontId="24" fillId="0" borderId="62" xfId="42" applyFont="1" applyBorder="1" applyAlignment="1">
      <alignment horizontal="center" vertical="center"/>
    </xf>
    <xf numFmtId="0" fontId="24" fillId="0" borderId="65" xfId="42" applyFont="1" applyBorder="1" applyAlignment="1">
      <alignment horizontal="center" vertical="center"/>
    </xf>
    <xf numFmtId="0" fontId="24" fillId="0" borderId="66" xfId="42" applyFont="1" applyBorder="1" applyAlignment="1">
      <alignment horizontal="center" vertical="center"/>
    </xf>
    <xf numFmtId="0" fontId="24" fillId="0" borderId="11" xfId="42" applyFont="1" applyBorder="1" applyAlignment="1">
      <alignment horizontal="center" vertical="center"/>
    </xf>
    <xf numFmtId="0" fontId="24" fillId="0" borderId="67" xfId="42" applyFont="1" applyBorder="1" applyAlignment="1">
      <alignment horizontal="center" vertical="center"/>
    </xf>
    <xf numFmtId="0" fontId="23" fillId="0" borderId="68" xfId="42" applyFont="1" applyBorder="1" applyAlignment="1">
      <alignment horizontal="center" vertical="center"/>
    </xf>
    <xf numFmtId="176" fontId="19" fillId="0" borderId="65" xfId="42" applyNumberFormat="1" applyBorder="1" applyAlignment="1">
      <alignment horizontal="center" vertical="center"/>
    </xf>
    <xf numFmtId="176" fontId="19" fillId="0" borderId="36" xfId="42" applyNumberFormat="1" applyBorder="1" applyAlignment="1">
      <alignment horizontal="center" vertical="center"/>
    </xf>
    <xf numFmtId="176" fontId="19" fillId="0" borderId="72" xfId="42" applyNumberFormat="1" applyBorder="1" applyAlignment="1">
      <alignment horizontal="center" vertical="center"/>
    </xf>
    <xf numFmtId="176" fontId="22" fillId="0" borderId="73" xfId="42" applyNumberFormat="1" applyFont="1" applyBorder="1" applyAlignment="1">
      <alignment horizontal="center" vertical="center"/>
    </xf>
    <xf numFmtId="176" fontId="22" fillId="0" borderId="74" xfId="42" applyNumberFormat="1" applyFont="1" applyBorder="1" applyAlignment="1">
      <alignment horizontal="center" vertical="center"/>
    </xf>
    <xf numFmtId="176" fontId="22" fillId="0" borderId="75" xfId="42" applyNumberFormat="1" applyFont="1" applyBorder="1" applyAlignment="1">
      <alignment horizontal="center" vertical="center"/>
    </xf>
    <xf numFmtId="0" fontId="22" fillId="0" borderId="76" xfId="42" applyFont="1" applyFill="1" applyBorder="1" applyAlignment="1">
      <alignment horizontal="center" vertical="center"/>
    </xf>
    <xf numFmtId="0" fontId="22" fillId="0" borderId="64" xfId="42" applyFont="1" applyFill="1" applyBorder="1" applyAlignment="1">
      <alignment horizontal="center" vertical="center"/>
    </xf>
    <xf numFmtId="0" fontId="22" fillId="0" borderId="0" xfId="42" applyFont="1" applyFill="1" applyBorder="1" applyAlignment="1">
      <alignment horizontal="center" vertical="center"/>
    </xf>
    <xf numFmtId="0" fontId="22" fillId="0" borderId="41" xfId="42" applyFont="1" applyFill="1" applyBorder="1" applyAlignment="1">
      <alignment horizontal="center" vertical="center"/>
    </xf>
    <xf numFmtId="0" fontId="19" fillId="0" borderId="57" xfId="42" applyFont="1" applyBorder="1" applyAlignment="1">
      <alignment horizontal="center" vertical="center" shrinkToFit="1"/>
    </xf>
    <xf numFmtId="0" fontId="19" fillId="0" borderId="58" xfId="42" applyFont="1" applyBorder="1" applyAlignment="1">
      <alignment horizontal="center" vertical="center" shrinkToFit="1"/>
    </xf>
    <xf numFmtId="0" fontId="19" fillId="0" borderId="59" xfId="42" applyFont="1" applyBorder="1" applyAlignment="1">
      <alignment horizontal="center" vertical="center" shrinkToFit="1"/>
    </xf>
    <xf numFmtId="0" fontId="19" fillId="0" borderId="22" xfId="42" applyFont="1" applyBorder="1" applyAlignment="1">
      <alignment horizontal="center" vertical="center" shrinkToFit="1"/>
    </xf>
    <xf numFmtId="0" fontId="19" fillId="0" borderId="61" xfId="42" applyFont="1" applyBorder="1" applyAlignment="1">
      <alignment horizontal="center" vertical="center" shrinkToFit="1"/>
    </xf>
    <xf numFmtId="0" fontId="19" fillId="0" borderId="77" xfId="42" applyFont="1" applyBorder="1" applyAlignment="1">
      <alignment horizontal="center" vertical="center" shrinkToFit="1"/>
    </xf>
    <xf numFmtId="0" fontId="19" fillId="0" borderId="19" xfId="42" applyFont="1" applyBorder="1" applyAlignment="1">
      <alignment horizontal="center" vertical="center" shrinkToFit="1"/>
    </xf>
    <xf numFmtId="0" fontId="19" fillId="0" borderId="78" xfId="42" applyFont="1" applyBorder="1" applyAlignment="1">
      <alignment horizontal="center" vertical="center" shrinkToFit="1"/>
    </xf>
    <xf numFmtId="0" fontId="19" fillId="0" borderId="79" xfId="42" applyFont="1" applyBorder="1" applyAlignment="1">
      <alignment horizontal="center" vertical="center" shrinkToFit="1"/>
    </xf>
    <xf numFmtId="0" fontId="19" fillId="0" borderId="80" xfId="42" applyFont="1" applyBorder="1" applyAlignment="1">
      <alignment horizontal="center" vertical="center" shrinkToFit="1"/>
    </xf>
    <xf numFmtId="0" fontId="19" fillId="0" borderId="81" xfId="42" applyFont="1" applyBorder="1" applyAlignment="1">
      <alignment horizontal="center" vertical="center" shrinkToFit="1"/>
    </xf>
    <xf numFmtId="0" fontId="19" fillId="0" borderId="82" xfId="42" applyFont="1" applyBorder="1" applyAlignment="1">
      <alignment horizontal="center" vertical="center" shrinkToFit="1"/>
    </xf>
    <xf numFmtId="0" fontId="19" fillId="0" borderId="69" xfId="42" applyFont="1" applyBorder="1" applyAlignment="1">
      <alignment horizontal="center" vertical="center" wrapText="1" shrinkToFit="1"/>
    </xf>
    <xf numFmtId="0" fontId="19" fillId="0" borderId="22" xfId="42" applyFont="1" applyBorder="1" applyAlignment="1">
      <alignment horizontal="center" vertical="center" wrapText="1" shrinkToFit="1"/>
    </xf>
    <xf numFmtId="0" fontId="19" fillId="0" borderId="58" xfId="42" applyFont="1" applyBorder="1" applyAlignment="1">
      <alignment horizontal="center" vertical="center" wrapText="1" shrinkToFit="1"/>
    </xf>
    <xf numFmtId="178" fontId="19" fillId="0" borderId="0" xfId="42" applyNumberFormat="1">
      <alignment vertical="center"/>
    </xf>
    <xf numFmtId="177" fontId="19" fillId="0" borderId="0" xfId="42" quotePrefix="1" applyNumberFormat="1">
      <alignment vertical="center"/>
    </xf>
    <xf numFmtId="177" fontId="19" fillId="0" borderId="0" xfId="42" applyNumberFormat="1">
      <alignment vertical="center"/>
    </xf>
    <xf numFmtId="0" fontId="33" fillId="0" borderId="0" xfId="42" applyFont="1" applyBorder="1" applyAlignment="1">
      <alignment horizontal="left" vertical="center"/>
    </xf>
    <xf numFmtId="0" fontId="34" fillId="0" borderId="0" xfId="42" applyFont="1" applyAlignment="1">
      <alignment horizontal="left" vertical="center"/>
    </xf>
    <xf numFmtId="178" fontId="34" fillId="0" borderId="0" xfId="42" applyNumberFormat="1" applyFont="1" applyAlignment="1">
      <alignment horizontal="left" vertical="center"/>
    </xf>
    <xf numFmtId="0" fontId="34" fillId="0" borderId="0" xfId="42" applyFont="1" applyBorder="1" applyAlignment="1">
      <alignment horizontal="left" vertical="center"/>
    </xf>
    <xf numFmtId="0" fontId="19" fillId="0" borderId="0" xfId="42" applyAlignment="1">
      <alignment horizontal="right" vertical="center"/>
    </xf>
    <xf numFmtId="0" fontId="24" fillId="0" borderId="70" xfId="42" applyFont="1" applyBorder="1" applyAlignment="1" applyProtection="1">
      <alignment horizontal="center" vertical="center"/>
      <protection locked="0"/>
    </xf>
    <xf numFmtId="0" fontId="24" fillId="0" borderId="26" xfId="42" applyFont="1" applyBorder="1" applyAlignment="1" applyProtection="1">
      <alignment horizontal="center" vertical="center"/>
      <protection locked="0"/>
    </xf>
    <xf numFmtId="0" fontId="24" fillId="0" borderId="25" xfId="42" applyFont="1" applyBorder="1" applyAlignment="1" applyProtection="1">
      <alignment horizontal="center" vertical="center"/>
      <protection locked="0"/>
    </xf>
    <xf numFmtId="0" fontId="24" fillId="0" borderId="71" xfId="42" applyFont="1" applyBorder="1" applyAlignment="1" applyProtection="1">
      <alignment horizontal="center" vertical="center"/>
      <protection locked="0"/>
    </xf>
    <xf numFmtId="0" fontId="24" fillId="0" borderId="22" xfId="42" applyFont="1" applyBorder="1" applyAlignment="1" applyProtection="1">
      <alignment horizontal="center" vertical="center"/>
      <protection locked="0"/>
    </xf>
    <xf numFmtId="0" fontId="24" fillId="0" borderId="21" xfId="42" applyFont="1" applyBorder="1" applyAlignment="1" applyProtection="1">
      <alignment horizontal="center" vertical="center"/>
      <protection locked="0"/>
    </xf>
    <xf numFmtId="0" fontId="24" fillId="0" borderId="37" xfId="42" applyFont="1" applyBorder="1" applyAlignment="1" applyProtection="1">
      <alignment horizontal="center" vertical="center"/>
      <protection locked="0"/>
    </xf>
    <xf numFmtId="0" fontId="24" fillId="0" borderId="66" xfId="42" applyFont="1" applyBorder="1" applyAlignment="1" applyProtection="1">
      <alignment horizontal="center" vertical="center"/>
      <protection locked="0"/>
    </xf>
    <xf numFmtId="0" fontId="24" fillId="0" borderId="11" xfId="42" applyFont="1" applyBorder="1" applyAlignment="1" applyProtection="1">
      <alignment horizontal="center" vertical="center"/>
      <protection locked="0"/>
    </xf>
    <xf numFmtId="0" fontId="24" fillId="0" borderId="46" xfId="42" applyFont="1" applyBorder="1" applyAlignment="1" applyProtection="1">
      <alignment horizontal="center" vertical="center"/>
      <protection locked="0"/>
    </xf>
    <xf numFmtId="0" fontId="24" fillId="0" borderId="27" xfId="42" applyFont="1" applyBorder="1" applyAlignment="1" applyProtection="1">
      <alignment horizontal="center" vertical="center"/>
      <protection locked="0"/>
    </xf>
    <xf numFmtId="0" fontId="24" fillId="0" borderId="28" xfId="42" applyFont="1" applyBorder="1" applyAlignment="1" applyProtection="1">
      <alignment horizontal="center" vertical="center"/>
      <protection locked="0"/>
    </xf>
    <xf numFmtId="0" fontId="24" fillId="0" borderId="49" xfId="42" applyFont="1" applyBorder="1" applyAlignment="1" applyProtection="1">
      <alignment horizontal="center" vertical="center"/>
      <protection locked="0"/>
    </xf>
    <xf numFmtId="0" fontId="24" fillId="0" borderId="23" xfId="42" applyFont="1" applyBorder="1" applyAlignment="1" applyProtection="1">
      <alignment horizontal="center" vertical="center"/>
      <protection locked="0"/>
    </xf>
    <xf numFmtId="0" fontId="24" fillId="0" borderId="50" xfId="42" applyFont="1" applyBorder="1" applyAlignment="1" applyProtection="1">
      <alignment horizontal="center" vertical="center"/>
      <protection locked="0"/>
    </xf>
    <xf numFmtId="0" fontId="24" fillId="0" borderId="51" xfId="42" applyFont="1" applyBorder="1" applyAlignment="1" applyProtection="1">
      <alignment horizontal="center" vertical="center"/>
      <protection locked="0"/>
    </xf>
    <xf numFmtId="0" fontId="24" fillId="0" borderId="52" xfId="42" applyFont="1" applyBorder="1" applyAlignment="1" applyProtection="1">
      <alignment horizontal="center" vertical="center"/>
      <protection locked="0"/>
    </xf>
    <xf numFmtId="0" fontId="24" fillId="0" borderId="53" xfId="42" applyFont="1" applyBorder="1" applyAlignment="1" applyProtection="1">
      <alignment horizontal="center" vertical="center"/>
      <protection locked="0"/>
    </xf>
    <xf numFmtId="0" fontId="32" fillId="33" borderId="0" xfId="42" applyFont="1" applyFill="1" applyAlignment="1">
      <alignment horizontal="center" vertical="center"/>
    </xf>
    <xf numFmtId="0" fontId="23" fillId="0" borderId="12" xfId="42" applyFont="1" applyBorder="1" applyAlignment="1">
      <alignment horizontal="center" vertical="center"/>
    </xf>
    <xf numFmtId="0" fontId="22" fillId="0" borderId="86" xfId="42" applyFont="1" applyBorder="1" applyAlignment="1">
      <alignment horizontal="center" vertical="center"/>
    </xf>
    <xf numFmtId="0" fontId="22" fillId="0" borderId="42" xfId="42" applyFont="1" applyBorder="1" applyAlignment="1">
      <alignment horizontal="center" vertical="center"/>
    </xf>
    <xf numFmtId="0" fontId="24" fillId="0" borderId="87" xfId="42" applyFont="1" applyBorder="1" applyAlignment="1">
      <alignment horizontal="center" vertical="center"/>
    </xf>
    <xf numFmtId="0" fontId="22" fillId="0" borderId="89" xfId="42" applyFont="1" applyBorder="1" applyAlignment="1">
      <alignment horizontal="center" vertical="center"/>
    </xf>
    <xf numFmtId="0" fontId="19" fillId="34" borderId="22" xfId="42" applyFill="1" applyBorder="1">
      <alignment vertical="center"/>
    </xf>
    <xf numFmtId="0" fontId="22" fillId="0" borderId="0" xfId="42" applyFont="1" applyBorder="1" applyAlignment="1">
      <alignment horizontal="right" vertical="center" shrinkToFit="1"/>
    </xf>
    <xf numFmtId="0" fontId="22" fillId="0" borderId="0" xfId="42" applyFont="1" applyBorder="1" applyAlignment="1">
      <alignment horizontal="right" vertical="center"/>
    </xf>
    <xf numFmtId="0" fontId="23" fillId="0" borderId="10" xfId="42" applyFont="1" applyFill="1" applyBorder="1" applyAlignment="1">
      <alignment horizontal="center" vertical="center"/>
    </xf>
    <xf numFmtId="0" fontId="26" fillId="0" borderId="12" xfId="42" applyNumberFormat="1" applyFont="1" applyBorder="1" applyAlignment="1" applyProtection="1">
      <alignment horizontal="center" vertical="center"/>
      <protection locked="0"/>
    </xf>
    <xf numFmtId="0" fontId="24" fillId="0" borderId="46" xfId="42" applyFont="1" applyBorder="1" applyAlignment="1" applyProtection="1">
      <alignment horizontal="center" vertical="center" shrinkToFit="1"/>
      <protection locked="0"/>
    </xf>
    <xf numFmtId="0" fontId="24" fillId="0" borderId="26" xfId="42" applyFont="1" applyBorder="1" applyAlignment="1" applyProtection="1">
      <alignment horizontal="center" vertical="center" shrinkToFit="1"/>
      <protection locked="0"/>
    </xf>
    <xf numFmtId="0" fontId="24" fillId="0" borderId="25" xfId="42" applyFont="1" applyBorder="1" applyAlignment="1" applyProtection="1">
      <alignment horizontal="center" vertical="center" shrinkToFit="1"/>
      <protection locked="0"/>
    </xf>
    <xf numFmtId="0" fontId="24" fillId="0" borderId="49" xfId="42" applyFont="1" applyBorder="1" applyAlignment="1" applyProtection="1">
      <alignment horizontal="center" vertical="center" shrinkToFit="1"/>
      <protection locked="0"/>
    </xf>
    <xf numFmtId="0" fontId="24" fillId="0" borderId="22" xfId="42" applyFont="1" applyBorder="1" applyAlignment="1" applyProtection="1">
      <alignment horizontal="center" vertical="center" shrinkToFit="1"/>
      <protection locked="0"/>
    </xf>
    <xf numFmtId="0" fontId="24" fillId="0" borderId="21" xfId="42" applyFont="1" applyBorder="1" applyAlignment="1" applyProtection="1">
      <alignment horizontal="center" vertical="center" shrinkToFit="1"/>
      <protection locked="0"/>
    </xf>
    <xf numFmtId="0" fontId="24" fillId="0" borderId="43" xfId="42" applyFont="1" applyBorder="1" applyAlignment="1" applyProtection="1">
      <alignment horizontal="center" vertical="center" shrinkToFit="1"/>
      <protection locked="0"/>
    </xf>
    <xf numFmtId="0" fontId="24" fillId="0" borderId="83" xfId="42" applyFont="1" applyBorder="1" applyAlignment="1" applyProtection="1">
      <alignment horizontal="center" vertical="center" shrinkToFit="1"/>
      <protection locked="0"/>
    </xf>
    <xf numFmtId="0" fontId="24" fillId="0" borderId="84" xfId="42" applyFont="1" applyBorder="1" applyAlignment="1" applyProtection="1">
      <alignment horizontal="center" vertical="center" shrinkToFit="1"/>
      <protection locked="0"/>
    </xf>
    <xf numFmtId="0" fontId="24" fillId="0" borderId="65" xfId="42" applyFont="1" applyBorder="1" applyAlignment="1" applyProtection="1">
      <alignment horizontal="center" vertical="center" shrinkToFit="1"/>
      <protection locked="0"/>
    </xf>
    <xf numFmtId="0" fontId="24" fillId="0" borderId="66" xfId="42" applyFont="1" applyBorder="1" applyAlignment="1" applyProtection="1">
      <alignment horizontal="center" vertical="center" shrinkToFit="1"/>
      <protection locked="0"/>
    </xf>
    <xf numFmtId="0" fontId="24" fillId="0" borderId="36" xfId="42" applyFont="1" applyBorder="1" applyAlignment="1" applyProtection="1">
      <alignment horizontal="center" vertical="center" shrinkToFit="1"/>
      <protection locked="0"/>
    </xf>
    <xf numFmtId="14" fontId="22" fillId="0" borderId="10" xfId="42" applyNumberFormat="1" applyFont="1" applyFill="1" applyBorder="1" applyAlignment="1" applyProtection="1">
      <alignment vertical="center" shrinkToFit="1"/>
    </xf>
    <xf numFmtId="14" fontId="22" fillId="0" borderId="0" xfId="42" applyNumberFormat="1" applyFont="1" applyFill="1" applyBorder="1" applyAlignment="1" applyProtection="1">
      <alignment vertical="center" shrinkToFit="1"/>
    </xf>
    <xf numFmtId="0" fontId="22" fillId="0" borderId="35" xfId="42" applyFont="1" applyBorder="1" applyAlignment="1" applyProtection="1">
      <alignment horizontal="center" vertical="center" shrinkToFit="1"/>
      <protection locked="0"/>
    </xf>
    <xf numFmtId="0" fontId="22" fillId="0" borderId="34" xfId="42" applyFont="1" applyBorder="1" applyAlignment="1" applyProtection="1">
      <alignment horizontal="center" vertical="center" shrinkToFit="1"/>
      <protection locked="0"/>
    </xf>
    <xf numFmtId="0" fontId="22" fillId="0" borderId="24" xfId="42" applyFont="1" applyBorder="1" applyAlignment="1" applyProtection="1">
      <alignment horizontal="center" vertical="center" shrinkToFit="1"/>
      <protection locked="0"/>
    </xf>
    <xf numFmtId="0" fontId="22" fillId="0" borderId="88" xfId="42" applyFont="1" applyBorder="1" applyAlignment="1" applyProtection="1">
      <alignment horizontal="center" vertical="center" shrinkToFit="1"/>
      <protection locked="0"/>
    </xf>
    <xf numFmtId="0" fontId="37" fillId="0" borderId="0" xfId="44" applyFont="1">
      <alignment vertical="center"/>
    </xf>
    <xf numFmtId="0" fontId="19" fillId="0" borderId="0" xfId="44">
      <alignment vertical="center"/>
    </xf>
    <xf numFmtId="0" fontId="24" fillId="0" borderId="84" xfId="44" applyFont="1" applyBorder="1" applyAlignment="1" applyProtection="1">
      <alignment horizontal="center" vertical="center" shrinkToFit="1"/>
      <protection locked="0"/>
    </xf>
    <xf numFmtId="0" fontId="22" fillId="0" borderId="0" xfId="42" applyFont="1" applyBorder="1" applyAlignment="1">
      <alignment horizontal="right" vertical="center"/>
    </xf>
    <xf numFmtId="0" fontId="22" fillId="0" borderId="0" xfId="42" applyFont="1" applyBorder="1" applyAlignment="1">
      <alignment horizontal="right" vertical="center"/>
    </xf>
    <xf numFmtId="0" fontId="23" fillId="0" borderId="12" xfId="42" applyFont="1" applyBorder="1" applyAlignment="1">
      <alignment horizontal="center" vertical="center"/>
    </xf>
    <xf numFmtId="0" fontId="22" fillId="0" borderId="0" xfId="42" applyFont="1" applyBorder="1" applyAlignment="1" applyProtection="1">
      <alignment vertical="center"/>
      <protection locked="0"/>
    </xf>
    <xf numFmtId="0" fontId="37" fillId="0" borderId="0" xfId="42" applyFont="1" applyBorder="1">
      <alignment vertical="center"/>
    </xf>
    <xf numFmtId="0" fontId="24" fillId="0" borderId="0" xfId="42" applyFont="1" applyBorder="1" applyAlignment="1">
      <alignment horizontal="center" vertical="center"/>
    </xf>
    <xf numFmtId="0" fontId="37" fillId="0" borderId="15" xfId="42" quotePrefix="1" applyFont="1" applyBorder="1" applyAlignment="1" applyProtection="1">
      <alignment horizontal="right" vertical="center"/>
    </xf>
    <xf numFmtId="0" fontId="38" fillId="0" borderId="0" xfId="42" applyFont="1" applyBorder="1" applyAlignment="1" applyProtection="1">
      <alignment vertical="top" shrinkToFit="1"/>
    </xf>
    <xf numFmtId="0" fontId="19" fillId="0" borderId="17" xfId="42" applyFont="1" applyBorder="1" applyAlignment="1" applyProtection="1">
      <alignment vertical="top" shrinkToFit="1"/>
    </xf>
    <xf numFmtId="0" fontId="38" fillId="0" borderId="10" xfId="42" applyFont="1" applyBorder="1" applyAlignment="1" applyProtection="1">
      <alignment vertical="top" shrinkToFit="1"/>
    </xf>
    <xf numFmtId="0" fontId="38" fillId="0" borderId="16" xfId="42" applyFont="1" applyBorder="1" applyAlignment="1" applyProtection="1">
      <alignment vertical="top" shrinkToFit="1"/>
    </xf>
    <xf numFmtId="0" fontId="37" fillId="0" borderId="12" xfId="42" quotePrefix="1" applyFont="1" applyBorder="1" applyAlignment="1" applyProtection="1">
      <alignment horizontal="right" vertical="center"/>
    </xf>
    <xf numFmtId="0" fontId="38" fillId="0" borderId="12" xfId="42" applyFont="1" applyBorder="1" applyAlignment="1" applyProtection="1">
      <alignment vertical="top" shrinkToFit="1"/>
    </xf>
    <xf numFmtId="0" fontId="19" fillId="0" borderId="39" xfId="42" applyBorder="1">
      <alignment vertical="center"/>
    </xf>
    <xf numFmtId="0" fontId="31" fillId="0" borderId="0" xfId="42" applyFont="1" applyAlignment="1">
      <alignment horizontal="center" vertical="center"/>
    </xf>
    <xf numFmtId="0" fontId="19" fillId="0" borderId="0" xfId="42" applyAlignment="1">
      <alignment horizontal="right" vertical="center"/>
    </xf>
    <xf numFmtId="0" fontId="19" fillId="0" borderId="0" xfId="42" applyFont="1" applyAlignment="1">
      <alignment horizontal="right" vertical="center"/>
    </xf>
    <xf numFmtId="0" fontId="27" fillId="0" borderId="40" xfId="42" applyFont="1" applyBorder="1" applyAlignment="1">
      <alignment horizontal="center" vertical="center"/>
    </xf>
    <xf numFmtId="0" fontId="27" fillId="0" borderId="39" xfId="42" applyFont="1" applyBorder="1" applyAlignment="1">
      <alignment horizontal="center" vertical="center"/>
    </xf>
    <xf numFmtId="0" fontId="20" fillId="0" borderId="0" xfId="42" applyFont="1" applyBorder="1" applyAlignment="1">
      <alignment horizontal="right" vertical="center"/>
    </xf>
    <xf numFmtId="0" fontId="22" fillId="0" borderId="42" xfId="42" applyFont="1" applyBorder="1" applyAlignment="1">
      <alignment horizontal="center" vertical="center" textRotation="255"/>
    </xf>
    <xf numFmtId="0" fontId="22" fillId="0" borderId="0" xfId="42" applyFont="1" applyBorder="1" applyAlignment="1">
      <alignment horizontal="right" vertical="center" shrinkToFit="1"/>
    </xf>
    <xf numFmtId="0" fontId="19" fillId="0" borderId="93" xfId="42" applyBorder="1">
      <alignment vertical="center"/>
    </xf>
    <xf numFmtId="0" fontId="19" fillId="0" borderId="94" xfId="42" applyBorder="1">
      <alignment vertical="center"/>
    </xf>
    <xf numFmtId="0" fontId="19" fillId="0" borderId="97" xfId="42" applyBorder="1">
      <alignment vertical="center"/>
    </xf>
    <xf numFmtId="0" fontId="40" fillId="0" borderId="98" xfId="42" applyFont="1" applyBorder="1">
      <alignment vertical="center"/>
    </xf>
    <xf numFmtId="0" fontId="19" fillId="0" borderId="99" xfId="42" applyFont="1" applyBorder="1" applyAlignment="1" applyProtection="1">
      <alignment vertical="top" shrinkToFit="1"/>
    </xf>
    <xf numFmtId="0" fontId="38" fillId="0" borderId="100" xfId="42" applyFont="1" applyBorder="1" applyAlignment="1" applyProtection="1">
      <alignment vertical="top" shrinkToFit="1"/>
    </xf>
    <xf numFmtId="0" fontId="38" fillId="0" borderId="93" xfId="42" applyFont="1" applyBorder="1" applyAlignment="1" applyProtection="1">
      <alignment vertical="top" shrinkToFit="1"/>
    </xf>
    <xf numFmtId="0" fontId="23" fillId="0" borderId="0" xfId="42" applyNumberFormat="1" applyFont="1" applyBorder="1" applyAlignment="1">
      <alignment vertical="center"/>
    </xf>
    <xf numFmtId="0" fontId="22" fillId="0" borderId="0" xfId="42" quotePrefix="1" applyFont="1" applyBorder="1" applyAlignment="1">
      <alignment horizontal="right" vertical="center"/>
    </xf>
    <xf numFmtId="56" fontId="22" fillId="0" borderId="92" xfId="42" applyNumberFormat="1" applyFont="1" applyBorder="1" applyAlignment="1" applyProtection="1">
      <alignment vertical="center" shrinkToFit="1"/>
      <protection locked="0"/>
    </xf>
    <xf numFmtId="0" fontId="26" fillId="0" borderId="92" xfId="42" applyNumberFormat="1" applyFont="1" applyBorder="1" applyAlignment="1" applyProtection="1">
      <alignment horizontal="center" vertical="center"/>
      <protection locked="0"/>
    </xf>
    <xf numFmtId="0" fontId="26" fillId="0" borderId="92" xfId="42" applyFont="1" applyBorder="1" applyAlignment="1" applyProtection="1">
      <alignment horizontal="center" vertical="center"/>
      <protection locked="0"/>
    </xf>
    <xf numFmtId="0" fontId="26" fillId="0" borderId="95" xfId="42" applyNumberFormat="1" applyFont="1" applyBorder="1" applyAlignment="1" applyProtection="1">
      <alignment horizontal="center" vertical="center"/>
      <protection locked="0"/>
    </xf>
    <xf numFmtId="0" fontId="26" fillId="0" borderId="96" xfId="42" applyNumberFormat="1" applyFont="1" applyBorder="1" applyAlignment="1" applyProtection="1">
      <alignment horizontal="center" vertical="center"/>
      <protection locked="0"/>
    </xf>
    <xf numFmtId="0" fontId="20" fillId="0" borderId="92" xfId="42" applyFont="1" applyBorder="1" applyAlignment="1" applyProtection="1">
      <alignment horizontal="center" vertical="center"/>
      <protection locked="0"/>
    </xf>
    <xf numFmtId="0" fontId="39" fillId="0" borderId="92" xfId="42" quotePrefix="1" applyFont="1" applyBorder="1" applyAlignment="1">
      <alignment horizontal="center" vertical="center"/>
    </xf>
    <xf numFmtId="0" fontId="29" fillId="0" borderId="40" xfId="42" applyFont="1" applyBorder="1" applyAlignment="1" applyProtection="1">
      <alignment horizontal="center" vertical="center"/>
      <protection locked="0"/>
    </xf>
    <xf numFmtId="0" fontId="41" fillId="0" borderId="12" xfId="42" applyFont="1" applyBorder="1" applyAlignment="1" applyProtection="1">
      <alignment horizontal="center" vertical="center"/>
      <protection locked="0"/>
    </xf>
    <xf numFmtId="0" fontId="42" fillId="0" borderId="40" xfId="42" quotePrefix="1" applyFont="1" applyBorder="1" applyAlignment="1" applyProtection="1">
      <alignment horizontal="center" vertical="center"/>
      <protection locked="0"/>
    </xf>
    <xf numFmtId="14" fontId="22" fillId="0" borderId="12" xfId="42" applyNumberFormat="1" applyFont="1" applyBorder="1" applyAlignment="1" applyProtection="1">
      <alignment vertical="center" shrinkToFit="1"/>
      <protection locked="0"/>
    </xf>
    <xf numFmtId="0" fontId="22" fillId="0" borderId="0" xfId="42" applyFont="1" applyBorder="1" applyAlignment="1" applyProtection="1">
      <alignment vertical="center"/>
    </xf>
    <xf numFmtId="0" fontId="22" fillId="0" borderId="0" xfId="42" applyFont="1" applyBorder="1" applyAlignment="1">
      <alignment horizontal="right" vertical="center" shrinkToFit="1"/>
    </xf>
    <xf numFmtId="0" fontId="22" fillId="0" borderId="41" xfId="42" quotePrefix="1" applyFont="1" applyBorder="1" applyAlignment="1">
      <alignment horizontal="center" vertical="center"/>
    </xf>
    <xf numFmtId="0" fontId="22" fillId="0" borderId="39" xfId="42" quotePrefix="1" applyFont="1" applyBorder="1" applyAlignment="1">
      <alignment horizontal="center" vertical="center"/>
    </xf>
    <xf numFmtId="0" fontId="36" fillId="33" borderId="0" xfId="42" applyFont="1" applyFill="1" applyBorder="1" applyAlignment="1">
      <alignment horizontal="center" vertical="center" wrapText="1" shrinkToFit="1"/>
    </xf>
    <xf numFmtId="14" fontId="23" fillId="0" borderId="12" xfId="42" applyNumberFormat="1" applyFont="1" applyBorder="1" applyAlignment="1" applyProtection="1">
      <alignment horizontal="center" vertical="center"/>
      <protection locked="0"/>
    </xf>
    <xf numFmtId="0" fontId="26" fillId="0" borderId="0" xfId="42" applyFont="1" applyBorder="1" applyAlignment="1">
      <alignment horizontal="right" vertical="center"/>
    </xf>
    <xf numFmtId="0" fontId="26" fillId="0" borderId="12" xfId="42" applyFont="1" applyBorder="1" applyAlignment="1" applyProtection="1">
      <alignment horizontal="center" vertical="center" shrinkToFit="1"/>
      <protection locked="0"/>
    </xf>
    <xf numFmtId="0" fontId="23" fillId="0" borderId="12" xfId="42" applyFont="1" applyBorder="1" applyAlignment="1" applyProtection="1">
      <alignment horizontal="center" vertical="center" shrinkToFit="1"/>
      <protection locked="0"/>
    </xf>
    <xf numFmtId="0" fontId="27" fillId="0" borderId="12" xfId="42" applyNumberFormat="1" applyFont="1" applyBorder="1" applyAlignment="1">
      <alignment horizontal="center" vertical="center"/>
    </xf>
    <xf numFmtId="0" fontId="31" fillId="0" borderId="0" xfId="42" applyFont="1" applyAlignment="1">
      <alignment horizontal="center" vertical="center"/>
    </xf>
    <xf numFmtId="0" fontId="19" fillId="0" borderId="0" xfId="42" applyAlignment="1">
      <alignment horizontal="right" vertical="center"/>
    </xf>
    <xf numFmtId="0" fontId="29" fillId="0" borderId="12" xfId="42" applyFont="1" applyBorder="1" applyAlignment="1" applyProtection="1">
      <alignment horizontal="center" vertical="center" shrinkToFit="1"/>
      <protection locked="0"/>
    </xf>
    <xf numFmtId="0" fontId="26" fillId="0" borderId="41" xfId="42" applyFont="1" applyBorder="1" applyAlignment="1">
      <alignment horizontal="center" vertical="center"/>
    </xf>
    <xf numFmtId="0" fontId="26" fillId="0" borderId="40" xfId="42" applyFont="1" applyBorder="1" applyAlignment="1">
      <alignment horizontal="center" vertical="center"/>
    </xf>
    <xf numFmtId="0" fontId="26" fillId="0" borderId="39" xfId="42" applyFont="1" applyBorder="1" applyAlignment="1">
      <alignment horizontal="center" vertical="center"/>
    </xf>
    <xf numFmtId="0" fontId="19" fillId="0" borderId="0" xfId="42" applyFont="1" applyAlignment="1">
      <alignment horizontal="right" vertical="center"/>
    </xf>
    <xf numFmtId="0" fontId="27" fillId="0" borderId="40" xfId="42" applyFont="1" applyBorder="1" applyAlignment="1">
      <alignment horizontal="center" vertical="center"/>
    </xf>
    <xf numFmtId="0" fontId="27" fillId="0" borderId="39" xfId="42" applyFont="1" applyBorder="1" applyAlignment="1">
      <alignment horizontal="center" vertical="center"/>
    </xf>
    <xf numFmtId="0" fontId="27" fillId="0" borderId="41" xfId="42" applyNumberFormat="1" applyFont="1" applyBorder="1" applyAlignment="1" applyProtection="1">
      <alignment horizontal="center" vertical="center" shrinkToFit="1"/>
      <protection locked="0"/>
    </xf>
    <xf numFmtId="0" fontId="27" fillId="0" borderId="40" xfId="42" applyNumberFormat="1" applyFont="1" applyBorder="1" applyAlignment="1" applyProtection="1">
      <alignment horizontal="center" vertical="center" shrinkToFit="1"/>
      <protection locked="0"/>
    </xf>
    <xf numFmtId="0" fontId="23" fillId="0" borderId="12" xfId="42" applyNumberFormat="1" applyFont="1" applyBorder="1" applyAlignment="1" applyProtection="1">
      <alignment horizontal="center" vertical="center" shrinkToFit="1"/>
      <protection locked="0"/>
    </xf>
    <xf numFmtId="0" fontId="26" fillId="0" borderId="0" xfId="44" applyFont="1" applyBorder="1" applyAlignment="1" applyProtection="1">
      <alignment horizontal="center" vertical="center"/>
      <protection locked="0"/>
    </xf>
    <xf numFmtId="0" fontId="26" fillId="0" borderId="12" xfId="44" applyFont="1" applyBorder="1" applyAlignment="1" applyProtection="1">
      <alignment horizontal="center" vertical="center"/>
      <protection locked="0"/>
    </xf>
    <xf numFmtId="0" fontId="20" fillId="0" borderId="0" xfId="42" applyFont="1" applyBorder="1" applyAlignment="1">
      <alignment horizontal="right" vertical="center"/>
    </xf>
    <xf numFmtId="0" fontId="22" fillId="0" borderId="29" xfId="42" applyFont="1" applyBorder="1" applyAlignment="1">
      <alignment horizontal="center" vertical="center" textRotation="255"/>
    </xf>
    <xf numFmtId="0" fontId="22" fillId="0" borderId="20" xfId="42" applyFont="1" applyBorder="1" applyAlignment="1">
      <alignment horizontal="center" vertical="center" textRotation="255"/>
    </xf>
    <xf numFmtId="0" fontId="22" fillId="0" borderId="42" xfId="42" applyFont="1" applyBorder="1" applyAlignment="1">
      <alignment horizontal="center" vertical="center" textRotation="255"/>
    </xf>
    <xf numFmtId="0" fontId="22" fillId="0" borderId="17" xfId="42" applyFont="1" applyBorder="1" applyAlignment="1">
      <alignment horizontal="center" vertical="center"/>
    </xf>
    <xf numFmtId="0" fontId="22" fillId="0" borderId="16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19" fillId="0" borderId="15" xfId="42" applyFont="1" applyBorder="1" applyAlignment="1" applyProtection="1">
      <alignment horizontal="left" vertical="top" shrinkToFit="1"/>
      <protection locked="0"/>
    </xf>
    <xf numFmtId="0" fontId="19" fillId="0" borderId="0" xfId="42" applyFont="1" applyBorder="1" applyAlignment="1" applyProtection="1">
      <alignment horizontal="left" vertical="top" shrinkToFit="1"/>
      <protection locked="0"/>
    </xf>
    <xf numFmtId="0" fontId="19" fillId="0" borderId="14" xfId="42" applyFont="1" applyBorder="1" applyAlignment="1" applyProtection="1">
      <alignment horizontal="left" vertical="top" shrinkToFit="1"/>
      <protection locked="0"/>
    </xf>
    <xf numFmtId="0" fontId="19" fillId="0" borderId="13" xfId="42" applyFont="1" applyBorder="1" applyAlignment="1" applyProtection="1">
      <alignment horizontal="left" vertical="top" shrinkToFit="1"/>
      <protection locked="0"/>
    </xf>
    <xf numFmtId="0" fontId="19" fillId="0" borderId="12" xfId="42" applyFont="1" applyBorder="1" applyAlignment="1" applyProtection="1">
      <alignment horizontal="left" vertical="top" shrinkToFit="1"/>
      <protection locked="0"/>
    </xf>
    <xf numFmtId="0" fontId="19" fillId="0" borderId="11" xfId="42" applyFont="1" applyBorder="1" applyAlignment="1" applyProtection="1">
      <alignment horizontal="left" vertical="top" shrinkToFit="1"/>
      <protection locked="0"/>
    </xf>
    <xf numFmtId="0" fontId="39" fillId="0" borderId="40" xfId="42" quotePrefix="1" applyFont="1" applyBorder="1" applyAlignment="1">
      <alignment horizontal="right" vertical="center"/>
    </xf>
    <xf numFmtId="0" fontId="22" fillId="0" borderId="90" xfId="42" applyFont="1" applyBorder="1" applyAlignment="1">
      <alignment horizontal="center" vertical="center" textRotation="255"/>
    </xf>
    <xf numFmtId="0" fontId="22" fillId="0" borderId="91" xfId="42" applyFont="1" applyBorder="1" applyAlignment="1">
      <alignment horizontal="center" vertical="center" textRotation="255"/>
    </xf>
    <xf numFmtId="0" fontId="19" fillId="0" borderId="101" xfId="42" applyFont="1" applyBorder="1" applyAlignment="1" applyProtection="1">
      <alignment horizontal="left" vertical="top" wrapText="1" shrinkToFit="1"/>
      <protection locked="0"/>
    </xf>
    <xf numFmtId="0" fontId="19" fillId="0" borderId="94" xfId="42" applyFont="1" applyBorder="1" applyAlignment="1" applyProtection="1">
      <alignment horizontal="left" vertical="top" shrinkToFit="1"/>
      <protection locked="0"/>
    </xf>
    <xf numFmtId="0" fontId="19" fillId="0" borderId="101" xfId="42" applyFont="1" applyBorder="1" applyAlignment="1" applyProtection="1">
      <alignment horizontal="left" vertical="top" shrinkToFit="1"/>
      <protection locked="0"/>
    </xf>
    <xf numFmtId="0" fontId="19" fillId="0" borderId="102" xfId="42" applyFont="1" applyBorder="1" applyAlignment="1" applyProtection="1">
      <alignment horizontal="left" vertical="top" shrinkToFit="1"/>
      <protection locked="0"/>
    </xf>
    <xf numFmtId="0" fontId="19" fillId="0" borderId="103" xfId="42" applyFont="1" applyBorder="1" applyAlignment="1" applyProtection="1">
      <alignment horizontal="left" vertical="top" shrinkToFit="1"/>
      <protection locked="0"/>
    </xf>
    <xf numFmtId="0" fontId="19" fillId="0" borderId="97" xfId="42" applyFont="1" applyBorder="1" applyAlignment="1" applyProtection="1">
      <alignment horizontal="left" vertical="top" shrinkToFit="1"/>
      <protection locked="0"/>
    </xf>
    <xf numFmtId="0" fontId="27" fillId="0" borderId="41" xfId="42" applyFont="1" applyBorder="1" applyAlignment="1">
      <alignment horizontal="center" vertical="center" shrinkToFit="1"/>
    </xf>
    <xf numFmtId="0" fontId="27" fillId="0" borderId="40" xfId="42" applyFont="1" applyBorder="1" applyAlignment="1">
      <alignment horizontal="center" vertical="center" shrinkToFit="1"/>
    </xf>
    <xf numFmtId="0" fontId="23" fillId="0" borderId="95" xfId="42" applyFont="1" applyBorder="1" applyAlignment="1" applyProtection="1">
      <alignment horizontal="center" vertical="center" shrinkToFit="1"/>
      <protection locked="0"/>
    </xf>
    <xf numFmtId="0" fontId="23" fillId="0" borderId="96" xfId="42" applyFont="1" applyBorder="1" applyAlignment="1" applyProtection="1">
      <alignment horizontal="center" vertical="center" shrinkToFit="1"/>
      <protection locked="0"/>
    </xf>
    <xf numFmtId="0" fontId="26" fillId="0" borderId="95" xfId="42" applyFont="1" applyBorder="1" applyAlignment="1" applyProtection="1">
      <alignment horizontal="center" vertical="center" shrinkToFit="1"/>
      <protection locked="0"/>
    </xf>
    <xf numFmtId="0" fontId="26" fillId="0" borderId="96" xfId="42" applyFont="1" applyBorder="1" applyAlignment="1" applyProtection="1">
      <alignment horizontal="center" vertical="center" shrinkToFit="1"/>
      <protection locked="0"/>
    </xf>
    <xf numFmtId="0" fontId="23" fillId="0" borderId="85" xfId="42" applyFont="1" applyBorder="1" applyAlignment="1">
      <alignment horizontal="center" vertical="center" shrinkToFit="1"/>
    </xf>
    <xf numFmtId="14" fontId="23" fillId="0" borderId="12" xfId="42" applyNumberFormat="1" applyFont="1" applyBorder="1" applyAlignment="1">
      <alignment horizontal="center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2 2" xfId="44"/>
    <cellStyle name="標準_商品購入申込書(20080407)" xfId="43"/>
    <cellStyle name="良い" xfId="6" builtinId="26" customBuiltin="1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238125</xdr:colOff>
      <xdr:row>4</xdr:row>
      <xdr:rowOff>66675</xdr:rowOff>
    </xdr:from>
    <xdr:ext cx="2383491" cy="351865"/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790575"/>
          <a:ext cx="2383491" cy="351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403574</xdr:colOff>
      <xdr:row>0</xdr:row>
      <xdr:rowOff>211289</xdr:rowOff>
    </xdr:from>
    <xdr:to>
      <xdr:col>24</xdr:col>
      <xdr:colOff>418353</xdr:colOff>
      <xdr:row>8</xdr:row>
      <xdr:rowOff>134471</xdr:rowOff>
    </xdr:to>
    <xdr:sp macro="" textlink="">
      <xdr:nvSpPr>
        <xdr:cNvPr id="3" name="正方形/長方形 2"/>
        <xdr:cNvSpPr/>
      </xdr:nvSpPr>
      <xdr:spPr>
        <a:xfrm>
          <a:off x="8710868" y="211289"/>
          <a:ext cx="5035014" cy="1873006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記入例（別シート）をご参照の上</a:t>
          </a:r>
        </a:p>
        <a:p>
          <a:pPr algn="ctr"/>
          <a:r>
            <a:rPr kumimoji="1" lang="ja-JP" altLang="en-US" sz="2800">
              <a:solidFill>
                <a:srgbClr val="FF0000"/>
              </a:solidFill>
            </a:rPr>
            <a:t>ご記入ください。</a:t>
          </a:r>
        </a:p>
      </xdr:txBody>
    </xdr:sp>
    <xdr:clientData/>
  </xdr:twoCellAnchor>
  <xdr:oneCellAnchor>
    <xdr:from>
      <xdr:col>6</xdr:col>
      <xdr:colOff>134471</xdr:colOff>
      <xdr:row>45</xdr:row>
      <xdr:rowOff>246529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5356412" y="128531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238125</xdr:colOff>
      <xdr:row>4</xdr:row>
      <xdr:rowOff>66675</xdr:rowOff>
    </xdr:from>
    <xdr:ext cx="2383491" cy="351865"/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362075"/>
          <a:ext cx="2383491" cy="351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238125</xdr:colOff>
      <xdr:row>4</xdr:row>
      <xdr:rowOff>66675</xdr:rowOff>
    </xdr:from>
    <xdr:ext cx="2383491" cy="351865"/>
    <xdr:pic>
      <xdr:nvPicPr>
        <xdr:cNvPr id="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362075"/>
          <a:ext cx="2383491" cy="351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238125</xdr:colOff>
      <xdr:row>4</xdr:row>
      <xdr:rowOff>66675</xdr:rowOff>
    </xdr:from>
    <xdr:ext cx="2383491" cy="351865"/>
    <xdr:pic>
      <xdr:nvPicPr>
        <xdr:cNvPr id="4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362075"/>
          <a:ext cx="2383491" cy="351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20</xdr:col>
      <xdr:colOff>121099</xdr:colOff>
      <xdr:row>31</xdr:row>
      <xdr:rowOff>336221</xdr:rowOff>
    </xdr:from>
    <xdr:to>
      <xdr:col>20</xdr:col>
      <xdr:colOff>615190</xdr:colOff>
      <xdr:row>32</xdr:row>
      <xdr:rowOff>191166</xdr:rowOff>
    </xdr:to>
    <xdr:sp macro="" textlink="">
      <xdr:nvSpPr>
        <xdr:cNvPr id="5" name="正方形/長方形 4"/>
        <xdr:cNvSpPr/>
      </xdr:nvSpPr>
      <xdr:spPr>
        <a:xfrm>
          <a:off x="11465374" y="8403896"/>
          <a:ext cx="494091" cy="197845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320488</xdr:colOff>
      <xdr:row>32</xdr:row>
      <xdr:rowOff>230842</xdr:rowOff>
    </xdr:from>
    <xdr:to>
      <xdr:col>22</xdr:col>
      <xdr:colOff>181525</xdr:colOff>
      <xdr:row>33</xdr:row>
      <xdr:rowOff>84502</xdr:rowOff>
    </xdr:to>
    <xdr:sp macro="" textlink="">
      <xdr:nvSpPr>
        <xdr:cNvPr id="6" name="正方形/長方形 5"/>
        <xdr:cNvSpPr/>
      </xdr:nvSpPr>
      <xdr:spPr>
        <a:xfrm>
          <a:off x="12350563" y="8641417"/>
          <a:ext cx="546837" cy="196560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599268</xdr:colOff>
      <xdr:row>9</xdr:row>
      <xdr:rowOff>1</xdr:rowOff>
    </xdr:from>
    <xdr:to>
      <xdr:col>23</xdr:col>
      <xdr:colOff>224691</xdr:colOff>
      <xdr:row>13</xdr:row>
      <xdr:rowOff>4885</xdr:rowOff>
    </xdr:to>
    <xdr:sp macro="" textlink="">
      <xdr:nvSpPr>
        <xdr:cNvPr id="7" name="正方形/長方形 6"/>
        <xdr:cNvSpPr/>
      </xdr:nvSpPr>
      <xdr:spPr>
        <a:xfrm>
          <a:off x="10571943" y="2124076"/>
          <a:ext cx="3054423" cy="80498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案件</a:t>
          </a:r>
          <a:r>
            <a:rPr kumimoji="1" lang="en-US" altLang="ja-JP" sz="1100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CD</a:t>
          </a:r>
          <a:r>
            <a:rPr kumimoji="1" lang="ja-JP" altLang="en-US" sz="1100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について</a:t>
          </a:r>
          <a:r>
            <a:rPr kumimoji="1" lang="en-US" altLang="ja-JP" sz="1100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en-US" altLang="ja-JP" sz="1100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『</a:t>
          </a:r>
          <a:r>
            <a:rPr kumimoji="1" lang="ja-JP" altLang="en-US" sz="1100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入金案内書</a:t>
          </a:r>
          <a:r>
            <a:rPr kumimoji="1" lang="en-US" altLang="ja-JP" sz="1100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』</a:t>
          </a:r>
          <a:r>
            <a:rPr kumimoji="1" lang="ja-JP" altLang="en-US" sz="1100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右上部「</a:t>
          </a:r>
          <a:r>
            <a:rPr kumimoji="1" lang="en-US" altLang="ja-JP" sz="1100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No.</a:t>
          </a:r>
          <a:r>
            <a:rPr kumimoji="1" lang="ja-JP" altLang="en-US" sz="1100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」の</a:t>
          </a:r>
          <a:endParaRPr kumimoji="1" lang="en-US" altLang="ja-JP" sz="1100" i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 i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下</a:t>
          </a:r>
          <a:r>
            <a:rPr kumimoji="1" lang="en-US" altLang="ja-JP" sz="1100" b="1" i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5</a:t>
          </a:r>
          <a:r>
            <a:rPr kumimoji="1" lang="ja-JP" altLang="en-US" sz="1100" b="1" i="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ケタ</a:t>
          </a:r>
          <a:r>
            <a:rPr kumimoji="1" lang="ja-JP" altLang="en-US" sz="1100" i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をご記入ください</a:t>
          </a:r>
          <a:endParaRPr kumimoji="1" lang="en-US" altLang="ja-JP" sz="1100" i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18</xdr:col>
      <xdr:colOff>437030</xdr:colOff>
      <xdr:row>2</xdr:row>
      <xdr:rowOff>131885</xdr:rowOff>
    </xdr:from>
    <xdr:to>
      <xdr:col>22</xdr:col>
      <xdr:colOff>588309</xdr:colOff>
      <xdr:row>7</xdr:row>
      <xdr:rowOff>44850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55" r="19205" b="78775"/>
        <a:stretch/>
      </xdr:blipFill>
      <xdr:spPr>
        <a:xfrm>
          <a:off x="10409705" y="998660"/>
          <a:ext cx="2894479" cy="82736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oneCellAnchor>
    <xdr:from>
      <xdr:col>7</xdr:col>
      <xdr:colOff>238125</xdr:colOff>
      <xdr:row>4</xdr:row>
      <xdr:rowOff>66675</xdr:rowOff>
    </xdr:from>
    <xdr:ext cx="2383491" cy="351865"/>
    <xdr:pic>
      <xdr:nvPicPr>
        <xdr:cNvPr id="9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362075"/>
          <a:ext cx="2383491" cy="351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238125</xdr:colOff>
      <xdr:row>4</xdr:row>
      <xdr:rowOff>66675</xdr:rowOff>
    </xdr:from>
    <xdr:ext cx="2383491" cy="351865"/>
    <xdr:pic>
      <xdr:nvPicPr>
        <xdr:cNvPr id="10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362075"/>
          <a:ext cx="2383491" cy="351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238125</xdr:colOff>
      <xdr:row>4</xdr:row>
      <xdr:rowOff>66675</xdr:rowOff>
    </xdr:from>
    <xdr:ext cx="2383491" cy="351865"/>
    <xdr:pic>
      <xdr:nvPicPr>
        <xdr:cNvPr id="11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362075"/>
          <a:ext cx="2383491" cy="351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17</xdr:col>
      <xdr:colOff>212050</xdr:colOff>
      <xdr:row>24</xdr:row>
      <xdr:rowOff>168950</xdr:rowOff>
    </xdr:from>
    <xdr:to>
      <xdr:col>23</xdr:col>
      <xdr:colOff>234461</xdr:colOff>
      <xdr:row>28</xdr:row>
      <xdr:rowOff>334454</xdr:rowOff>
    </xdr:to>
    <xdr:sp macro="" textlink="">
      <xdr:nvSpPr>
        <xdr:cNvPr id="12" name="線吹き出し 1 (枠付き) 11"/>
        <xdr:cNvSpPr/>
      </xdr:nvSpPr>
      <xdr:spPr>
        <a:xfrm>
          <a:off x="9498925" y="5836325"/>
          <a:ext cx="4137211" cy="1537104"/>
        </a:xfrm>
        <a:prstGeom prst="borderCallout1">
          <a:avLst>
            <a:gd name="adj1" fmla="val 49032"/>
            <a:gd name="adj2" fmla="val 227"/>
            <a:gd name="adj3" fmla="val 42962"/>
            <a:gd name="adj4" fmla="val -15715"/>
          </a:avLst>
        </a:prstGeom>
        <a:ln w="19050" cmpd="sng">
          <a:solidFill>
            <a:srgbClr val="FF0000"/>
          </a:solidFill>
          <a:prstDash val="solid"/>
          <a:headEnd type="none" w="sm" len="sm"/>
          <a:tailEnd type="oval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食事数の記入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最終日の食事数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（</a:t>
          </a:r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朝食終わり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なのか、</a:t>
          </a:r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昼食終わり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か、など）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部分参加者の食事数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（どこまで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or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どこから参加するのか）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ブランチの場合は朝食に記入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17</xdr:col>
      <xdr:colOff>315314</xdr:colOff>
      <xdr:row>31</xdr:row>
      <xdr:rowOff>154986</xdr:rowOff>
    </xdr:from>
    <xdr:to>
      <xdr:col>25</xdr:col>
      <xdr:colOff>170387</xdr:colOff>
      <xdr:row>37</xdr:row>
      <xdr:rowOff>205153</xdr:rowOff>
    </xdr:to>
    <xdr:grpSp>
      <xdr:nvGrpSpPr>
        <xdr:cNvPr id="13" name="グループ化 12"/>
        <xdr:cNvGrpSpPr/>
      </xdr:nvGrpSpPr>
      <xdr:grpSpPr>
        <a:xfrm>
          <a:off x="9649814" y="8229255"/>
          <a:ext cx="5364919" cy="2072398"/>
          <a:chOff x="9027457" y="8388724"/>
          <a:chExt cx="4845425" cy="2144805"/>
        </a:xfrm>
      </xdr:grpSpPr>
      <xdr:sp macro="" textlink="">
        <xdr:nvSpPr>
          <xdr:cNvPr id="14" name="線吹き出し 1 (枠付き) 13"/>
          <xdr:cNvSpPr/>
        </xdr:nvSpPr>
        <xdr:spPr>
          <a:xfrm>
            <a:off x="9027457" y="8388724"/>
            <a:ext cx="4845425" cy="2144805"/>
          </a:xfrm>
          <a:prstGeom prst="borderCallout1">
            <a:avLst>
              <a:gd name="adj1" fmla="val 49032"/>
              <a:gd name="adj2" fmla="val 227"/>
              <a:gd name="adj3" fmla="val 41124"/>
              <a:gd name="adj4" fmla="val -38017"/>
            </a:avLst>
          </a:prstGeom>
          <a:ln w="19050" cmpd="sng">
            <a:solidFill>
              <a:srgbClr val="FF0000"/>
            </a:solidFill>
            <a:prstDash val="solid"/>
            <a:headEnd type="none" w="sm" len="sm"/>
            <a:tailEnd type="oval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黄色の網掛け部分　　　　　　だけ記入</a:t>
            </a:r>
            <a:endPara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（上部「</a:t>
            </a:r>
            <a:r>
              <a:rPr kumimoji="1" lang="ja-JP" altLang="en-US" sz="1400" b="1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合宿日程</a:t>
            </a:r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」を記入すると　　　　　</a:t>
            </a:r>
            <a:r>
              <a:rPr kumimoji="1" lang="ja-JP" altLang="en-US" sz="1400" baseline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になります）</a:t>
            </a:r>
            <a:endPara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en-US" altLang="ja-JP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※</a:t>
            </a:r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最終日は宿泊しないので注意</a:t>
            </a:r>
            <a:endPara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en-US" altLang="ja-JP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※</a:t>
            </a:r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入力後、網掛けは外れます</a:t>
            </a:r>
            <a:endPara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endPara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区分（</a:t>
            </a:r>
            <a:r>
              <a:rPr kumimoji="1" lang="en-US" altLang="ja-JP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</a:t>
            </a:r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男、</a:t>
            </a:r>
            <a:r>
              <a:rPr kumimoji="1" lang="en-US" altLang="ja-JP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</a:t>
            </a:r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女</a:t>
            </a:r>
            <a:r>
              <a:rPr kumimoji="1" lang="en-US" altLang="ja-JP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…</a:t>
            </a:r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）は必要に応じて変更可能</a:t>
            </a:r>
            <a:endPara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例</a:t>
            </a:r>
            <a:r>
              <a:rPr kumimoji="1" lang="en-US" altLang="ja-JP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</a:t>
            </a:r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）男子選手、女子選手、マネージャー、</a:t>
            </a:r>
            <a:r>
              <a:rPr kumimoji="1" lang="en-US" altLang="ja-JP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OB</a:t>
            </a:r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、</a:t>
            </a:r>
            <a:r>
              <a:rPr kumimoji="1" lang="en-US" altLang="ja-JP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OG</a:t>
            </a:r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、指導者</a:t>
            </a:r>
            <a:endPara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例</a:t>
            </a:r>
            <a:r>
              <a:rPr kumimoji="1" lang="en-US" altLang="ja-JP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</a:t>
            </a:r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）高</a:t>
            </a:r>
            <a:r>
              <a:rPr kumimoji="1" lang="en-US" altLang="ja-JP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</a:t>
            </a:r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男子、高</a:t>
            </a:r>
            <a:r>
              <a:rPr kumimoji="1" lang="en-US" altLang="ja-JP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</a:t>
            </a:r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女子、高</a:t>
            </a:r>
            <a:r>
              <a:rPr kumimoji="1" lang="en-US" altLang="ja-JP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</a:t>
            </a:r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男子、高</a:t>
            </a:r>
            <a:r>
              <a:rPr kumimoji="1" lang="en-US" altLang="ja-JP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</a:t>
            </a:r>
            <a:r>
              <a:rPr kumimoji="1" lang="ja-JP" altLang="en-US" sz="140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女子、教員</a:t>
            </a:r>
            <a:endPara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15" name="正方形/長方形 14"/>
          <xdr:cNvSpPr/>
        </xdr:nvSpPr>
        <xdr:spPr>
          <a:xfrm>
            <a:off x="10592659" y="8440644"/>
            <a:ext cx="483083" cy="199090"/>
          </a:xfrm>
          <a:prstGeom prst="rect">
            <a:avLst/>
          </a:prstGeom>
          <a:solidFill>
            <a:srgbClr val="FFFF00"/>
          </a:solidFill>
          <a:ln w="19050" cmpd="sng">
            <a:solidFill>
              <a:srgbClr val="FF0000"/>
            </a:solidFill>
            <a:prstDash val="solid"/>
            <a:headEnd type="none" w="sm" len="sm"/>
            <a:tailEnd type="oval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9</xdr:col>
      <xdr:colOff>397378</xdr:colOff>
      <xdr:row>0</xdr:row>
      <xdr:rowOff>327384</xdr:rowOff>
    </xdr:from>
    <xdr:to>
      <xdr:col>18</xdr:col>
      <xdr:colOff>257735</xdr:colOff>
      <xdr:row>1</xdr:row>
      <xdr:rowOff>143090</xdr:rowOff>
    </xdr:to>
    <xdr:sp macro="" textlink="">
      <xdr:nvSpPr>
        <xdr:cNvPr id="16" name="線吹き出し 1 (枠付き) 15"/>
        <xdr:cNvSpPr/>
      </xdr:nvSpPr>
      <xdr:spPr>
        <a:xfrm>
          <a:off x="8503153" y="327384"/>
          <a:ext cx="1727257" cy="339581"/>
        </a:xfrm>
        <a:prstGeom prst="borderCallout1">
          <a:avLst>
            <a:gd name="adj1" fmla="val 49032"/>
            <a:gd name="adj2" fmla="val 227"/>
            <a:gd name="adj3" fmla="val 207829"/>
            <a:gd name="adj4" fmla="val -18661"/>
          </a:avLst>
        </a:prstGeom>
        <a:ln w="19050" cmpd="sng">
          <a:solidFill>
            <a:srgbClr val="FF0000"/>
          </a:solidFill>
          <a:prstDash val="solid"/>
          <a:headEnd type="none" w="sm" len="sm"/>
          <a:tailEnd type="oval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入力忘れに注意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17</xdr:col>
      <xdr:colOff>481853</xdr:colOff>
      <xdr:row>40</xdr:row>
      <xdr:rowOff>131885</xdr:rowOff>
    </xdr:from>
    <xdr:to>
      <xdr:col>21</xdr:col>
      <xdr:colOff>239058</xdr:colOff>
      <xdr:row>41</xdr:row>
      <xdr:rowOff>143091</xdr:rowOff>
    </xdr:to>
    <xdr:sp macro="" textlink="">
      <xdr:nvSpPr>
        <xdr:cNvPr id="17" name="線吹き出し 1 (枠付き) 16"/>
        <xdr:cNvSpPr/>
      </xdr:nvSpPr>
      <xdr:spPr>
        <a:xfrm>
          <a:off x="9768728" y="11038010"/>
          <a:ext cx="2500405" cy="382681"/>
        </a:xfrm>
        <a:prstGeom prst="borderCallout1">
          <a:avLst>
            <a:gd name="adj1" fmla="val 49032"/>
            <a:gd name="adj2" fmla="val 227"/>
            <a:gd name="adj3" fmla="val 66945"/>
            <a:gd name="adj4" fmla="val -37443"/>
          </a:avLst>
        </a:prstGeom>
        <a:ln w="19050" cmpd="sng">
          <a:solidFill>
            <a:srgbClr val="FF0000"/>
          </a:solidFill>
          <a:prstDash val="solid"/>
          <a:headEnd type="none" w="sm" len="sm"/>
          <a:tailEnd type="oval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利用する施設の種類・数量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17</xdr:col>
      <xdr:colOff>461854</xdr:colOff>
      <xdr:row>47</xdr:row>
      <xdr:rowOff>34308</xdr:rowOff>
    </xdr:from>
    <xdr:to>
      <xdr:col>24</xdr:col>
      <xdr:colOff>59189</xdr:colOff>
      <xdr:row>51</xdr:row>
      <xdr:rowOff>45687</xdr:rowOff>
    </xdr:to>
    <xdr:sp macro="" textlink="">
      <xdr:nvSpPr>
        <xdr:cNvPr id="18" name="線吹き出し 1 (枠付き) 17"/>
        <xdr:cNvSpPr/>
      </xdr:nvSpPr>
      <xdr:spPr>
        <a:xfrm>
          <a:off x="9748729" y="13026408"/>
          <a:ext cx="4397935" cy="697179"/>
        </a:xfrm>
        <a:prstGeom prst="borderCallout1">
          <a:avLst>
            <a:gd name="adj1" fmla="val 49032"/>
            <a:gd name="adj2" fmla="val 227"/>
            <a:gd name="adj3" fmla="val 60204"/>
            <a:gd name="adj4" fmla="val -25075"/>
          </a:avLst>
        </a:prstGeom>
        <a:ln w="19050" cmpd="sng">
          <a:solidFill>
            <a:srgbClr val="FF0000"/>
          </a:solidFill>
          <a:prstDash val="solid"/>
          <a:headEnd type="none" w="sm" len="sm"/>
          <a:tailEnd type="oval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お部屋割り、送迎、その他宿泊施設への伝達事項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部屋割り、送迎については希望として伝えます。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21</xdr:col>
      <xdr:colOff>317456</xdr:colOff>
      <xdr:row>32</xdr:row>
      <xdr:rowOff>104087</xdr:rowOff>
    </xdr:from>
    <xdr:to>
      <xdr:col>22</xdr:col>
      <xdr:colOff>177372</xdr:colOff>
      <xdr:row>32</xdr:row>
      <xdr:rowOff>294785</xdr:rowOff>
    </xdr:to>
    <xdr:sp macro="" textlink="">
      <xdr:nvSpPr>
        <xdr:cNvPr id="19" name="正方形/長方形 18"/>
        <xdr:cNvSpPr/>
      </xdr:nvSpPr>
      <xdr:spPr>
        <a:xfrm>
          <a:off x="11375981" y="8514662"/>
          <a:ext cx="488566" cy="190698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238125</xdr:colOff>
      <xdr:row>4</xdr:row>
      <xdr:rowOff>66675</xdr:rowOff>
    </xdr:from>
    <xdr:ext cx="2383491" cy="351865"/>
    <xdr:pic>
      <xdr:nvPicPr>
        <xdr:cNvPr id="20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362075"/>
          <a:ext cx="2383491" cy="351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22</xdr:col>
      <xdr:colOff>22413</xdr:colOff>
      <xdr:row>3</xdr:row>
      <xdr:rowOff>152056</xdr:rowOff>
    </xdr:from>
    <xdr:to>
      <xdr:col>22</xdr:col>
      <xdr:colOff>117659</xdr:colOff>
      <xdr:row>6</xdr:row>
      <xdr:rowOff>5649</xdr:rowOff>
    </xdr:to>
    <xdr:sp macro="" textlink="">
      <xdr:nvSpPr>
        <xdr:cNvPr id="21" name="強調線吹き出し 1 20"/>
        <xdr:cNvSpPr/>
      </xdr:nvSpPr>
      <xdr:spPr>
        <a:xfrm rot="16200000">
          <a:off x="12573364" y="1355205"/>
          <a:ext cx="425093" cy="95246"/>
        </a:xfrm>
        <a:prstGeom prst="accentCallout1">
          <a:avLst>
            <a:gd name="adj1" fmla="val 18750"/>
            <a:gd name="adj2" fmla="val -8333"/>
            <a:gd name="adj3" fmla="val -518296"/>
            <a:gd name="adj4" fmla="val -117023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474955</xdr:colOff>
      <xdr:row>9</xdr:row>
      <xdr:rowOff>11035</xdr:rowOff>
    </xdr:from>
    <xdr:to>
      <xdr:col>5</xdr:col>
      <xdr:colOff>273250</xdr:colOff>
      <xdr:row>11</xdr:row>
      <xdr:rowOff>4311</xdr:rowOff>
    </xdr:to>
    <xdr:sp macro="" textlink="">
      <xdr:nvSpPr>
        <xdr:cNvPr id="22" name="線吹き出し 1 (枠付き) 21"/>
        <xdr:cNvSpPr/>
      </xdr:nvSpPr>
      <xdr:spPr>
        <a:xfrm>
          <a:off x="2808580" y="2135110"/>
          <a:ext cx="1722345" cy="336176"/>
        </a:xfrm>
        <a:prstGeom prst="borderCallout1">
          <a:avLst>
            <a:gd name="adj1" fmla="val 49032"/>
            <a:gd name="adj2" fmla="val 227"/>
            <a:gd name="adj3" fmla="val -48701"/>
            <a:gd name="adj4" fmla="val -31127"/>
          </a:avLst>
        </a:prstGeom>
        <a:ln w="19050" cmpd="sng">
          <a:solidFill>
            <a:srgbClr val="FF0000"/>
          </a:solidFill>
          <a:prstDash val="solid"/>
          <a:headEnd type="none" w="sm" len="sm"/>
          <a:tailEnd type="oval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入力忘れに注意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18</xdr:col>
      <xdr:colOff>302558</xdr:colOff>
      <xdr:row>1</xdr:row>
      <xdr:rowOff>285319</xdr:rowOff>
    </xdr:from>
    <xdr:to>
      <xdr:col>23</xdr:col>
      <xdr:colOff>459152</xdr:colOff>
      <xdr:row>14</xdr:row>
      <xdr:rowOff>24424</xdr:rowOff>
    </xdr:to>
    <xdr:sp macro="" textlink="">
      <xdr:nvSpPr>
        <xdr:cNvPr id="23" name="線吹き出し 1 (枠付き) 22"/>
        <xdr:cNvSpPr/>
      </xdr:nvSpPr>
      <xdr:spPr>
        <a:xfrm>
          <a:off x="10275233" y="809194"/>
          <a:ext cx="3585594" cy="2282280"/>
        </a:xfrm>
        <a:prstGeom prst="borderCallout1">
          <a:avLst>
            <a:gd name="adj1" fmla="val 49032"/>
            <a:gd name="adj2" fmla="val 227"/>
            <a:gd name="adj3" fmla="val 14796"/>
            <a:gd name="adj4" fmla="val -225466"/>
          </a:avLst>
        </a:prstGeom>
        <a:noFill/>
        <a:ln w="19050" cmpd="sng">
          <a:solidFill>
            <a:srgbClr val="FF0000"/>
          </a:solidFill>
          <a:prstDash val="solid"/>
          <a:headEnd type="none" w="sm" len="sm"/>
          <a:tailEnd type="oval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/>
        </a:p>
      </xdr:txBody>
    </xdr:sp>
    <xdr:clientData/>
  </xdr:twoCellAnchor>
  <xdr:twoCellAnchor>
    <xdr:from>
      <xdr:col>17</xdr:col>
      <xdr:colOff>549089</xdr:colOff>
      <xdr:row>16</xdr:row>
      <xdr:rowOff>110334</xdr:rowOff>
    </xdr:from>
    <xdr:to>
      <xdr:col>23</xdr:col>
      <xdr:colOff>571500</xdr:colOff>
      <xdr:row>20</xdr:row>
      <xdr:rowOff>263769</xdr:rowOff>
    </xdr:to>
    <xdr:sp macro="" textlink="">
      <xdr:nvSpPr>
        <xdr:cNvPr id="24" name="線吹き出し 1 (枠付き) 23"/>
        <xdr:cNvSpPr/>
      </xdr:nvSpPr>
      <xdr:spPr>
        <a:xfrm>
          <a:off x="9835964" y="3786984"/>
          <a:ext cx="4137211" cy="1048785"/>
        </a:xfrm>
        <a:prstGeom prst="borderCallout1">
          <a:avLst>
            <a:gd name="adj1" fmla="val 49032"/>
            <a:gd name="adj2" fmla="val 227"/>
            <a:gd name="adj3" fmla="val 42962"/>
            <a:gd name="adj4" fmla="val -15715"/>
          </a:avLst>
        </a:prstGeom>
        <a:ln w="19050" cmpd="sng">
          <a:solidFill>
            <a:srgbClr val="FF0000"/>
          </a:solidFill>
          <a:prstDash val="solid"/>
          <a:headEnd type="none" w="sm" len="sm"/>
          <a:tailEnd type="oval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予約内容を参考に各項目を記入・選択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自動入力されている場合は、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 予約内容と相違がないかご確認ください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18</xdr:col>
      <xdr:colOff>159467</xdr:colOff>
      <xdr:row>43</xdr:row>
      <xdr:rowOff>351693</xdr:rowOff>
    </xdr:from>
    <xdr:to>
      <xdr:col>23</xdr:col>
      <xdr:colOff>263768</xdr:colOff>
      <xdr:row>45</xdr:row>
      <xdr:rowOff>260322</xdr:rowOff>
    </xdr:to>
    <xdr:sp macro="" textlink="">
      <xdr:nvSpPr>
        <xdr:cNvPr id="25" name="線吹き出し 1 (枠付き) 24"/>
        <xdr:cNvSpPr/>
      </xdr:nvSpPr>
      <xdr:spPr>
        <a:xfrm>
          <a:off x="10132142" y="12372243"/>
          <a:ext cx="3533301" cy="375354"/>
        </a:xfrm>
        <a:prstGeom prst="borderCallout1">
          <a:avLst>
            <a:gd name="adj1" fmla="val 49032"/>
            <a:gd name="adj2" fmla="val 227"/>
            <a:gd name="adj3" fmla="val 78589"/>
            <a:gd name="adj4" fmla="val -25878"/>
          </a:avLst>
        </a:prstGeom>
        <a:ln w="19050" cmpd="sng">
          <a:solidFill>
            <a:srgbClr val="FF0000"/>
          </a:solidFill>
          <a:prstDash val="solid"/>
          <a:headEnd type="none" w="sm" len="sm"/>
          <a:tailEnd type="oval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それぞれドロップダウンリストから選択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showGridLines="0" tabSelected="1" view="pageBreakPreview" zoomScale="75" zoomScaleNormal="100" zoomScaleSheetLayoutView="85" workbookViewId="0">
      <selection activeCell="D21" sqref="D21"/>
    </sheetView>
  </sheetViews>
  <sheetFormatPr defaultColWidth="9" defaultRowHeight="13.2" x14ac:dyDescent="0.2"/>
  <cols>
    <col min="1" max="2" width="9" style="1"/>
    <col min="3" max="10" width="12.6640625" style="1" customWidth="1"/>
    <col min="11" max="11" width="9" style="1"/>
    <col min="12" max="12" width="0" style="1" hidden="1" customWidth="1"/>
    <col min="13" max="13" width="16.109375" style="1" hidden="1" customWidth="1"/>
    <col min="14" max="14" width="11.44140625" style="1" hidden="1" customWidth="1"/>
    <col min="15" max="15" width="15.33203125" style="1" hidden="1" customWidth="1"/>
    <col min="16" max="16" width="18.88671875" style="1" hidden="1" customWidth="1"/>
    <col min="17" max="17" width="43.21875" style="1" hidden="1" customWidth="1"/>
    <col min="18" max="19" width="9" style="1" customWidth="1"/>
    <col min="20" max="16384" width="9" style="1"/>
  </cols>
  <sheetData>
    <row r="1" spans="1:24" ht="41.25" customHeight="1" thickBot="1" x14ac:dyDescent="0.25">
      <c r="A1" s="200" t="s">
        <v>44</v>
      </c>
      <c r="B1" s="200"/>
      <c r="C1" s="200"/>
      <c r="D1" s="200"/>
      <c r="E1" s="200"/>
      <c r="F1" s="200"/>
      <c r="G1" s="200"/>
      <c r="H1" s="200"/>
      <c r="I1" s="200"/>
      <c r="J1" s="200"/>
      <c r="L1" s="29" t="s">
        <v>15</v>
      </c>
      <c r="M1" s="29" t="s">
        <v>24</v>
      </c>
      <c r="N1" s="28" t="s">
        <v>23</v>
      </c>
      <c r="O1" s="28" t="s">
        <v>31</v>
      </c>
      <c r="P1" s="28" t="s">
        <v>42</v>
      </c>
      <c r="Q1" s="23"/>
      <c r="R1" s="31"/>
      <c r="S1" s="23"/>
    </row>
    <row r="2" spans="1:24" ht="27" customHeight="1" x14ac:dyDescent="0.2">
      <c r="A2" s="38"/>
      <c r="B2" s="38"/>
      <c r="C2" s="39"/>
      <c r="D2" s="39"/>
      <c r="E2" s="39"/>
      <c r="F2" s="39"/>
      <c r="G2" s="39"/>
      <c r="H2" s="39"/>
      <c r="I2" s="38"/>
      <c r="J2" s="38"/>
      <c r="L2" s="29" t="s">
        <v>30</v>
      </c>
      <c r="M2" s="29" t="s">
        <v>24</v>
      </c>
      <c r="N2" s="28" t="s">
        <v>23</v>
      </c>
      <c r="O2" s="28" t="s">
        <v>31</v>
      </c>
      <c r="P2" s="29" t="s">
        <v>29</v>
      </c>
      <c r="Q2" s="23"/>
      <c r="R2" s="37"/>
      <c r="S2" s="23"/>
    </row>
    <row r="3" spans="1:24" ht="13.5" customHeight="1" x14ac:dyDescent="0.2">
      <c r="A3" s="152" t="s">
        <v>73</v>
      </c>
      <c r="B3" s="33"/>
      <c r="C3" s="33"/>
      <c r="D3" s="33"/>
      <c r="E3" s="33"/>
      <c r="F3" s="33"/>
      <c r="G3" s="33"/>
      <c r="H3" s="33" t="s">
        <v>28</v>
      </c>
      <c r="J3" s="27"/>
      <c r="L3" s="29" t="s">
        <v>27</v>
      </c>
      <c r="M3" s="29" t="s">
        <v>21</v>
      </c>
      <c r="N3" s="28" t="s">
        <v>41</v>
      </c>
      <c r="O3" s="28" t="s">
        <v>26</v>
      </c>
      <c r="P3" s="36" t="s">
        <v>40</v>
      </c>
      <c r="Q3" s="23"/>
      <c r="R3" s="194"/>
      <c r="S3" s="194"/>
      <c r="T3" s="194"/>
      <c r="U3" s="194"/>
      <c r="V3" s="194"/>
      <c r="W3" s="194"/>
      <c r="X3" s="194"/>
    </row>
    <row r="4" spans="1:24" ht="20.25" customHeight="1" thickBot="1" x14ac:dyDescent="0.25">
      <c r="A4" s="211"/>
      <c r="B4" s="211"/>
      <c r="C4" s="211"/>
      <c r="D4" s="211"/>
      <c r="E4" s="35"/>
      <c r="F4" s="35"/>
      <c r="H4" s="195"/>
      <c r="I4" s="195"/>
      <c r="J4" s="195"/>
      <c r="L4" s="29" t="s">
        <v>25</v>
      </c>
      <c r="M4" s="29" t="s">
        <v>24</v>
      </c>
      <c r="N4" s="28" t="s">
        <v>23</v>
      </c>
      <c r="O4" s="28" t="s">
        <v>31</v>
      </c>
      <c r="P4" s="28" t="s">
        <v>39</v>
      </c>
      <c r="Q4" s="23"/>
      <c r="R4" s="194"/>
      <c r="S4" s="194"/>
      <c r="T4" s="194"/>
      <c r="U4" s="194"/>
      <c r="V4" s="194"/>
      <c r="W4" s="194"/>
      <c r="X4" s="194"/>
    </row>
    <row r="5" spans="1:24" ht="11.25" customHeight="1" x14ac:dyDescent="0.2">
      <c r="E5" s="33"/>
      <c r="H5" s="32"/>
      <c r="I5" s="32"/>
      <c r="J5" s="32"/>
      <c r="L5" s="29" t="s">
        <v>22</v>
      </c>
      <c r="M5" s="29" t="s">
        <v>38</v>
      </c>
      <c r="N5" s="29" t="s">
        <v>37</v>
      </c>
      <c r="O5" s="29" t="s">
        <v>20</v>
      </c>
      <c r="P5" s="29" t="s">
        <v>19</v>
      </c>
      <c r="Q5" s="23"/>
      <c r="R5" s="194"/>
      <c r="S5" s="194"/>
      <c r="T5" s="194"/>
      <c r="U5" s="194"/>
      <c r="V5" s="194"/>
      <c r="W5" s="194"/>
      <c r="X5" s="194"/>
    </row>
    <row r="6" spans="1:24" ht="13.5" customHeight="1" x14ac:dyDescent="0.2">
      <c r="A6" s="145" t="s">
        <v>91</v>
      </c>
      <c r="B6" s="146"/>
      <c r="C6" s="146"/>
      <c r="D6" s="146"/>
      <c r="H6" s="30"/>
      <c r="L6" s="29" t="s">
        <v>18</v>
      </c>
      <c r="M6" s="29" t="s">
        <v>36</v>
      </c>
      <c r="N6" s="28" t="s">
        <v>23</v>
      </c>
      <c r="O6" s="28" t="s">
        <v>31</v>
      </c>
      <c r="P6" s="28" t="s">
        <v>17</v>
      </c>
      <c r="Q6" s="23"/>
      <c r="R6" s="194"/>
      <c r="S6" s="194"/>
      <c r="T6" s="194"/>
      <c r="U6" s="194"/>
      <c r="V6" s="194"/>
      <c r="W6" s="194"/>
      <c r="X6" s="194"/>
    </row>
    <row r="7" spans="1:24" ht="13.5" customHeight="1" x14ac:dyDescent="0.2">
      <c r="A7" s="212"/>
      <c r="B7" s="212"/>
      <c r="C7" s="212"/>
      <c r="D7" s="212"/>
      <c r="H7" s="201"/>
      <c r="I7" s="201"/>
      <c r="J7" s="201"/>
      <c r="L7" s="28" t="s">
        <v>16</v>
      </c>
      <c r="M7" s="29" t="s">
        <v>21</v>
      </c>
      <c r="N7" s="28" t="s">
        <v>23</v>
      </c>
      <c r="O7" s="28" t="s">
        <v>31</v>
      </c>
      <c r="P7" s="28" t="s">
        <v>35</v>
      </c>
      <c r="Q7" s="23"/>
      <c r="R7" s="194"/>
      <c r="S7" s="194"/>
      <c r="T7" s="194"/>
      <c r="U7" s="194"/>
      <c r="V7" s="194"/>
      <c r="W7" s="194"/>
      <c r="X7" s="194"/>
    </row>
    <row r="8" spans="1:24" ht="13.5" customHeight="1" thickBot="1" x14ac:dyDescent="0.25">
      <c r="A8" s="213"/>
      <c r="B8" s="213"/>
      <c r="C8" s="213"/>
      <c r="D8" s="213"/>
      <c r="H8" s="97"/>
      <c r="I8" s="97"/>
      <c r="J8" s="97" t="s">
        <v>69</v>
      </c>
      <c r="L8" s="23"/>
      <c r="M8" s="23"/>
      <c r="N8" s="23"/>
      <c r="O8" s="23"/>
      <c r="P8" s="23"/>
      <c r="Q8" s="23"/>
      <c r="R8" s="194"/>
      <c r="S8" s="194"/>
      <c r="T8" s="194"/>
      <c r="U8" s="194"/>
      <c r="V8" s="194"/>
      <c r="W8" s="194"/>
      <c r="X8" s="194"/>
    </row>
    <row r="9" spans="1:24" ht="13.5" customHeight="1" x14ac:dyDescent="0.2">
      <c r="F9" s="26"/>
      <c r="G9" s="206" t="s">
        <v>70</v>
      </c>
      <c r="H9" s="206"/>
      <c r="I9" s="206"/>
      <c r="J9" s="206"/>
      <c r="L9" s="23"/>
      <c r="M9" s="23"/>
      <c r="N9" s="23"/>
      <c r="O9" s="23"/>
      <c r="P9" s="23"/>
      <c r="Q9" s="23"/>
      <c r="R9" s="194"/>
      <c r="S9" s="194"/>
      <c r="T9" s="194"/>
      <c r="U9" s="194"/>
      <c r="V9" s="194"/>
      <c r="W9" s="194"/>
      <c r="X9" s="194"/>
    </row>
    <row r="10" spans="1:24" x14ac:dyDescent="0.2">
      <c r="F10" s="25"/>
      <c r="G10" s="206" t="s">
        <v>71</v>
      </c>
      <c r="H10" s="206"/>
      <c r="I10" s="206"/>
      <c r="J10" s="206"/>
      <c r="L10" s="23"/>
      <c r="M10" s="23"/>
      <c r="N10" s="23"/>
      <c r="O10" s="23"/>
      <c r="P10" s="23"/>
      <c r="Q10" s="23"/>
      <c r="R10" s="194"/>
      <c r="S10" s="194"/>
      <c r="T10" s="194"/>
      <c r="U10" s="194"/>
      <c r="V10" s="194"/>
      <c r="W10" s="194"/>
      <c r="X10" s="194"/>
    </row>
    <row r="11" spans="1:24" x14ac:dyDescent="0.2">
      <c r="F11" s="25"/>
      <c r="G11" s="206" t="s">
        <v>72</v>
      </c>
      <c r="H11" s="206"/>
      <c r="I11" s="206"/>
      <c r="J11" s="206"/>
      <c r="L11" s="23"/>
      <c r="M11" s="23"/>
      <c r="N11" s="23"/>
      <c r="O11" s="23"/>
      <c r="P11" s="23"/>
      <c r="Q11" s="23"/>
      <c r="R11" s="194"/>
      <c r="S11" s="194"/>
      <c r="T11" s="194"/>
      <c r="U11" s="194"/>
      <c r="V11" s="194"/>
      <c r="W11" s="194"/>
      <c r="X11" s="194"/>
    </row>
    <row r="12" spans="1:24" ht="24.75" customHeight="1" thickBot="1" x14ac:dyDescent="0.25">
      <c r="G12" s="24" t="s">
        <v>14</v>
      </c>
      <c r="H12" s="202"/>
      <c r="I12" s="202" t="e">
        <f>INDEX(#REF!,MATCH($R$3,#REF!),1)</f>
        <v>#REF!</v>
      </c>
      <c r="J12" s="202" t="e">
        <f>INDEX(#REF!,MATCH($R$3,#REF!),1)</f>
        <v>#REF!</v>
      </c>
      <c r="L12" s="23"/>
      <c r="M12" s="23"/>
      <c r="N12" s="23"/>
      <c r="O12" s="23"/>
      <c r="P12" s="23"/>
      <c r="Q12" s="23"/>
      <c r="R12" s="194"/>
      <c r="S12" s="194"/>
      <c r="T12" s="194"/>
      <c r="U12" s="194"/>
      <c r="V12" s="194"/>
      <c r="W12" s="194"/>
      <c r="X12" s="194"/>
    </row>
    <row r="13" spans="1:24" ht="11.25" customHeight="1" x14ac:dyDescent="0.2">
      <c r="A13" s="122"/>
      <c r="B13" s="1" t="s">
        <v>74</v>
      </c>
      <c r="R13" s="194"/>
      <c r="S13" s="194"/>
      <c r="T13" s="194"/>
      <c r="U13" s="194"/>
      <c r="V13" s="194"/>
      <c r="W13" s="194"/>
      <c r="X13" s="194"/>
    </row>
    <row r="14" spans="1:24" ht="11.25" customHeight="1" thickBot="1" x14ac:dyDescent="0.25">
      <c r="R14" s="194"/>
      <c r="S14" s="194"/>
      <c r="T14" s="194"/>
      <c r="U14" s="194"/>
      <c r="V14" s="194"/>
      <c r="W14" s="194"/>
      <c r="X14" s="194"/>
    </row>
    <row r="15" spans="1:24" ht="34.5" customHeight="1" thickBot="1" x14ac:dyDescent="0.25">
      <c r="A15" s="203" t="s">
        <v>13</v>
      </c>
      <c r="B15" s="204"/>
      <c r="C15" s="205"/>
      <c r="D15" s="209"/>
      <c r="E15" s="210" t="e">
        <f>INDEX(#REF!,MATCH($R$3,#REF!),1)</f>
        <v>#REF!</v>
      </c>
      <c r="F15" s="210" t="e">
        <f>INDEX(#REF!,MATCH($R$3,#REF!),1)</f>
        <v>#REF!</v>
      </c>
      <c r="G15" s="210" t="e">
        <f>INDEX(#REF!,MATCH($R$3,#REF!),1)</f>
        <v>#REF!</v>
      </c>
      <c r="H15" s="210" t="e">
        <f>INDEX(#REF!,MATCH($R$3,#REF!),1)</f>
        <v>#REF!</v>
      </c>
      <c r="I15" s="207" t="s">
        <v>12</v>
      </c>
      <c r="J15" s="208"/>
      <c r="R15" s="194"/>
      <c r="S15" s="194"/>
      <c r="T15" s="194"/>
      <c r="U15" s="194"/>
      <c r="V15" s="194"/>
      <c r="W15" s="194"/>
      <c r="X15" s="194"/>
    </row>
    <row r="16" spans="1:24" ht="18" customHeight="1" x14ac:dyDescent="0.2">
      <c r="A16" s="21"/>
      <c r="B16" s="21"/>
      <c r="C16" s="21"/>
      <c r="D16" s="96"/>
      <c r="E16" s="93"/>
      <c r="F16" s="93"/>
      <c r="G16" s="93"/>
      <c r="H16" s="93"/>
      <c r="I16" s="93"/>
      <c r="J16" s="93"/>
      <c r="K16" s="94"/>
      <c r="L16" s="95"/>
    </row>
    <row r="17" spans="1:13" ht="22.5" customHeight="1" thickBot="1" x14ac:dyDescent="0.25">
      <c r="A17" s="191" t="s">
        <v>94</v>
      </c>
      <c r="B17" s="191"/>
      <c r="C17" s="189"/>
      <c r="D17" s="117" t="s">
        <v>34</v>
      </c>
      <c r="E17" s="189"/>
      <c r="F17" s="199" t="str">
        <f>IF(E17="","(　　泊　　日）","（ "&amp;E17-C17&amp;"泊"&amp;E17-C17+1&amp;"泊 ）")</f>
        <v>(　　泊　　日）</v>
      </c>
      <c r="G17" s="199"/>
      <c r="H17" s="148" t="s">
        <v>11</v>
      </c>
      <c r="I17" s="126"/>
      <c r="J17" s="190" t="s">
        <v>98</v>
      </c>
      <c r="L17" s="90" t="s">
        <v>58</v>
      </c>
      <c r="M17" s="91" t="s">
        <v>49</v>
      </c>
    </row>
    <row r="18" spans="1:13" ht="12" customHeight="1" x14ac:dyDescent="0.2">
      <c r="A18" s="123"/>
      <c r="B18" s="123"/>
      <c r="C18" s="139"/>
      <c r="D18" s="125"/>
      <c r="E18" s="140"/>
      <c r="F18" s="177"/>
      <c r="G18" s="35"/>
      <c r="H18" s="177"/>
      <c r="I18" s="21"/>
      <c r="L18" s="90"/>
      <c r="M18" s="91"/>
    </row>
    <row r="19" spans="1:13" ht="22.5" customHeight="1" thickBot="1" x14ac:dyDescent="0.25">
      <c r="B19" s="148" t="s">
        <v>96</v>
      </c>
      <c r="C19" s="198"/>
      <c r="D19" s="198"/>
      <c r="E19" s="169" t="s">
        <v>95</v>
      </c>
      <c r="F19" s="197"/>
      <c r="G19" s="197"/>
      <c r="H19" s="178" t="s">
        <v>100</v>
      </c>
      <c r="I19" s="187"/>
      <c r="L19" s="90" t="s">
        <v>50</v>
      </c>
      <c r="M19" s="92" t="s">
        <v>55</v>
      </c>
    </row>
    <row r="20" spans="1:13" ht="12.75" customHeight="1" x14ac:dyDescent="0.2">
      <c r="A20" s="196"/>
      <c r="B20" s="196"/>
      <c r="C20" s="20"/>
      <c r="D20" s="19"/>
      <c r="E20" s="19"/>
      <c r="F20" s="19"/>
      <c r="G20" s="19"/>
      <c r="H20" s="19"/>
      <c r="I20" s="19"/>
      <c r="L20" s="90" t="s">
        <v>59</v>
      </c>
      <c r="M20" s="92" t="s">
        <v>56</v>
      </c>
    </row>
    <row r="21" spans="1:13" ht="22.5" customHeight="1" thickBot="1" x14ac:dyDescent="0.25">
      <c r="B21" s="124" t="s">
        <v>97</v>
      </c>
      <c r="C21" s="126"/>
      <c r="D21" s="126"/>
      <c r="E21" s="18" t="s">
        <v>48</v>
      </c>
      <c r="G21" s="148" t="s">
        <v>99</v>
      </c>
      <c r="H21" s="126"/>
      <c r="I21" s="126"/>
      <c r="J21" s="18" t="s">
        <v>48</v>
      </c>
      <c r="L21" s="90" t="s">
        <v>60</v>
      </c>
      <c r="M21" s="92" t="s">
        <v>57</v>
      </c>
    </row>
    <row r="22" spans="1:13" ht="13.5" thickBot="1" x14ac:dyDescent="0.25">
      <c r="L22" s="90" t="s">
        <v>61</v>
      </c>
    </row>
    <row r="23" spans="1:13" ht="24.75" customHeight="1" x14ac:dyDescent="0.2">
      <c r="A23" s="218" t="s">
        <v>10</v>
      </c>
      <c r="B23" s="219"/>
      <c r="C23" s="68" t="str">
        <f>IF(E17="","",C17)</f>
        <v/>
      </c>
      <c r="D23" s="69" t="str">
        <f>IF(E17="","",C23+1)</f>
        <v/>
      </c>
      <c r="E23" s="69" t="str">
        <f>IF($E$17-$C$17&gt;=2,D23+1,"")</f>
        <v/>
      </c>
      <c r="F23" s="69" t="str">
        <f>IF($E$17-$C$17&gt;=3,E23+1,"")</f>
        <v/>
      </c>
      <c r="G23" s="69" t="str">
        <f>IF($E$17-$C$17&gt;=4,F23+1,"")</f>
        <v/>
      </c>
      <c r="H23" s="69" t="str">
        <f>IF($E$17-$C$17&gt;=5,G23+1,"")</f>
        <v/>
      </c>
      <c r="I23" s="69" t="str">
        <f>IF($E$17-$C$17&gt;=6,H23+1,"")</f>
        <v/>
      </c>
      <c r="J23" s="70" t="str">
        <f>IF($E$17-$C$17&gt;=7,I23+1,"")</f>
        <v/>
      </c>
      <c r="L23" s="90" t="s">
        <v>54</v>
      </c>
    </row>
    <row r="24" spans="1:13" ht="24.75" customHeight="1" thickBot="1" x14ac:dyDescent="0.25">
      <c r="A24" s="220"/>
      <c r="B24" s="221"/>
      <c r="C24" s="65" t="str">
        <f t="shared" ref="C24:J24" si="0">TEXT(C23,"(aaa)")</f>
        <v/>
      </c>
      <c r="D24" s="66" t="str">
        <f t="shared" si="0"/>
        <v/>
      </c>
      <c r="E24" s="66" t="str">
        <f t="shared" si="0"/>
        <v/>
      </c>
      <c r="F24" s="66" t="str">
        <f t="shared" si="0"/>
        <v/>
      </c>
      <c r="G24" s="66" t="str">
        <f t="shared" si="0"/>
        <v/>
      </c>
      <c r="H24" s="66" t="str">
        <f t="shared" si="0"/>
        <v/>
      </c>
      <c r="I24" s="66" t="str">
        <f t="shared" si="0"/>
        <v/>
      </c>
      <c r="J24" s="67" t="str">
        <f t="shared" si="0"/>
        <v/>
      </c>
      <c r="L24" s="90" t="s">
        <v>62</v>
      </c>
    </row>
    <row r="25" spans="1:13" ht="27" customHeight="1" x14ac:dyDescent="0.2">
      <c r="A25" s="215" t="s">
        <v>9</v>
      </c>
      <c r="B25" s="16" t="s">
        <v>8</v>
      </c>
      <c r="C25" s="98"/>
      <c r="D25" s="99"/>
      <c r="E25" s="99"/>
      <c r="F25" s="99"/>
      <c r="G25" s="99"/>
      <c r="H25" s="99"/>
      <c r="I25" s="99"/>
      <c r="J25" s="100"/>
      <c r="L25" s="90" t="s">
        <v>63</v>
      </c>
    </row>
    <row r="26" spans="1:13" ht="27" customHeight="1" x14ac:dyDescent="0.2">
      <c r="A26" s="216"/>
      <c r="B26" s="12" t="s">
        <v>7</v>
      </c>
      <c r="C26" s="101"/>
      <c r="D26" s="102"/>
      <c r="E26" s="102"/>
      <c r="F26" s="102"/>
      <c r="G26" s="102"/>
      <c r="H26" s="102"/>
      <c r="I26" s="102"/>
      <c r="J26" s="103"/>
      <c r="L26" s="90" t="s">
        <v>64</v>
      </c>
    </row>
    <row r="27" spans="1:13" ht="27" customHeight="1" thickBot="1" x14ac:dyDescent="0.25">
      <c r="A27" s="217"/>
      <c r="B27" s="17" t="s">
        <v>6</v>
      </c>
      <c r="C27" s="104"/>
      <c r="D27" s="105"/>
      <c r="E27" s="105"/>
      <c r="F27" s="105"/>
      <c r="G27" s="105"/>
      <c r="H27" s="105"/>
      <c r="I27" s="105"/>
      <c r="J27" s="106"/>
      <c r="L27" s="90" t="s">
        <v>65</v>
      </c>
    </row>
    <row r="28" spans="1:13" ht="27" customHeight="1" x14ac:dyDescent="0.2">
      <c r="A28" s="215" t="s">
        <v>5</v>
      </c>
      <c r="B28" s="141" t="s">
        <v>81</v>
      </c>
      <c r="C28" s="107"/>
      <c r="D28" s="108"/>
      <c r="E28" s="108"/>
      <c r="F28" s="108"/>
      <c r="G28" s="108"/>
      <c r="H28" s="108"/>
      <c r="I28" s="108"/>
      <c r="J28" s="109"/>
      <c r="L28" s="90" t="s">
        <v>66</v>
      </c>
    </row>
    <row r="29" spans="1:13" ht="27" customHeight="1" x14ac:dyDescent="0.2">
      <c r="A29" s="216"/>
      <c r="B29" s="142" t="s">
        <v>82</v>
      </c>
      <c r="C29" s="110"/>
      <c r="D29" s="111"/>
      <c r="E29" s="111"/>
      <c r="F29" s="111"/>
      <c r="G29" s="111"/>
      <c r="H29" s="111"/>
      <c r="I29" s="111"/>
      <c r="J29" s="112"/>
      <c r="L29" s="90" t="s">
        <v>67</v>
      </c>
    </row>
    <row r="30" spans="1:13" ht="27" customHeight="1" x14ac:dyDescent="0.2">
      <c r="A30" s="216"/>
      <c r="B30" s="142" t="s">
        <v>83</v>
      </c>
      <c r="C30" s="110"/>
      <c r="D30" s="111"/>
      <c r="E30" s="111"/>
      <c r="F30" s="111"/>
      <c r="G30" s="111"/>
      <c r="H30" s="111"/>
      <c r="I30" s="111"/>
      <c r="J30" s="112"/>
      <c r="L30" s="90" t="s">
        <v>53</v>
      </c>
    </row>
    <row r="31" spans="1:13" ht="27" customHeight="1" x14ac:dyDescent="0.2">
      <c r="A31" s="216"/>
      <c r="B31" s="142" t="s">
        <v>84</v>
      </c>
      <c r="C31" s="110"/>
      <c r="D31" s="111"/>
      <c r="E31" s="111"/>
      <c r="F31" s="111"/>
      <c r="G31" s="111"/>
      <c r="H31" s="111"/>
      <c r="I31" s="111"/>
      <c r="J31" s="112"/>
      <c r="L31" s="90" t="s">
        <v>52</v>
      </c>
    </row>
    <row r="32" spans="1:13" ht="27" customHeight="1" x14ac:dyDescent="0.2">
      <c r="A32" s="216"/>
      <c r="B32" s="142" t="s">
        <v>85</v>
      </c>
      <c r="C32" s="110"/>
      <c r="D32" s="111"/>
      <c r="E32" s="111"/>
      <c r="F32" s="111"/>
      <c r="G32" s="111"/>
      <c r="H32" s="111"/>
      <c r="I32" s="111"/>
      <c r="J32" s="112"/>
      <c r="L32" s="90" t="s">
        <v>51</v>
      </c>
    </row>
    <row r="33" spans="1:10" ht="27" customHeight="1" x14ac:dyDescent="0.2">
      <c r="A33" s="216"/>
      <c r="B33" s="143" t="s">
        <v>86</v>
      </c>
      <c r="C33" s="110"/>
      <c r="D33" s="111"/>
      <c r="E33" s="111"/>
      <c r="F33" s="111"/>
      <c r="G33" s="111"/>
      <c r="H33" s="111"/>
      <c r="I33" s="111"/>
      <c r="J33" s="112"/>
    </row>
    <row r="34" spans="1:10" ht="27" customHeight="1" x14ac:dyDescent="0.2">
      <c r="A34" s="216"/>
      <c r="B34" s="143" t="s">
        <v>87</v>
      </c>
      <c r="C34" s="110"/>
      <c r="D34" s="111"/>
      <c r="E34" s="111"/>
      <c r="F34" s="111"/>
      <c r="G34" s="111"/>
      <c r="H34" s="111"/>
      <c r="I34" s="111"/>
      <c r="J34" s="112"/>
    </row>
    <row r="35" spans="1:10" ht="27" customHeight="1" x14ac:dyDescent="0.2">
      <c r="A35" s="216"/>
      <c r="B35" s="143" t="s">
        <v>90</v>
      </c>
      <c r="C35" s="110"/>
      <c r="D35" s="111"/>
      <c r="E35" s="111"/>
      <c r="F35" s="111"/>
      <c r="G35" s="111"/>
      <c r="H35" s="111"/>
      <c r="I35" s="111"/>
      <c r="J35" s="112"/>
    </row>
    <row r="36" spans="1:10" ht="27" customHeight="1" x14ac:dyDescent="0.2">
      <c r="A36" s="216"/>
      <c r="B36" s="143" t="s">
        <v>33</v>
      </c>
      <c r="C36" s="110"/>
      <c r="D36" s="111"/>
      <c r="E36" s="111"/>
      <c r="F36" s="111"/>
      <c r="G36" s="111"/>
      <c r="H36" s="111"/>
      <c r="I36" s="111"/>
      <c r="J36" s="112"/>
    </row>
    <row r="37" spans="1:10" ht="27" customHeight="1" x14ac:dyDescent="0.2">
      <c r="A37" s="216"/>
      <c r="B37" s="143" t="s">
        <v>88</v>
      </c>
      <c r="C37" s="110"/>
      <c r="D37" s="111"/>
      <c r="E37" s="111"/>
      <c r="F37" s="111"/>
      <c r="G37" s="111"/>
      <c r="H37" s="111"/>
      <c r="I37" s="111"/>
      <c r="J37" s="112"/>
    </row>
    <row r="38" spans="1:10" ht="27" customHeight="1" thickBot="1" x14ac:dyDescent="0.25">
      <c r="A38" s="216"/>
      <c r="B38" s="143" t="s">
        <v>4</v>
      </c>
      <c r="C38" s="113"/>
      <c r="D38" s="114"/>
      <c r="E38" s="114"/>
      <c r="F38" s="114"/>
      <c r="G38" s="114"/>
      <c r="H38" s="114"/>
      <c r="I38" s="114"/>
      <c r="J38" s="115"/>
    </row>
    <row r="39" spans="1:10" ht="27" customHeight="1" thickTop="1" thickBot="1" x14ac:dyDescent="0.25">
      <c r="A39" s="217"/>
      <c r="B39" s="11" t="s">
        <v>3</v>
      </c>
      <c r="C39" s="40" t="str">
        <f>IF(E17="","",SUM(C28:C38))</f>
        <v/>
      </c>
      <c r="D39" s="10" t="str">
        <f>IF($E$17-$C$17&gt;=2,SUM(D28:D38),"")</f>
        <v/>
      </c>
      <c r="E39" s="10" t="str">
        <f>IF($E$17-$C$17&gt;=3,SUM(E28:E38),"")</f>
        <v/>
      </c>
      <c r="F39" s="10" t="str">
        <f>IF($E$17-$C$17&gt;=4,SUM(F28:F38),"")</f>
        <v/>
      </c>
      <c r="G39" s="10" t="str">
        <f>IF($E$17-$C$17&gt;=5,SUM(G28:G38),"")</f>
        <v/>
      </c>
      <c r="H39" s="10" t="str">
        <f>IF($E$17-$C$17&gt;=6,SUM(H28:H38),"")</f>
        <v/>
      </c>
      <c r="I39" s="10" t="str">
        <f>IF($E$17-$C$17&gt;=7,SUM(I28:I38),"")</f>
        <v/>
      </c>
      <c r="J39" s="41" t="str">
        <f>IF($E$17-$C$17&gt;=8,SUM(J28:J38),"")</f>
        <v/>
      </c>
    </row>
    <row r="40" spans="1:10" ht="7.5" customHeight="1" thickBot="1" x14ac:dyDescent="0.25">
      <c r="C40" s="9"/>
      <c r="D40" s="9"/>
      <c r="E40" s="9"/>
      <c r="F40" s="9"/>
      <c r="G40" s="9"/>
      <c r="H40" s="9"/>
    </row>
    <row r="41" spans="1:10" ht="29.25" customHeight="1" x14ac:dyDescent="0.2">
      <c r="A41" s="215" t="s">
        <v>2</v>
      </c>
      <c r="B41" s="8" t="s">
        <v>1</v>
      </c>
      <c r="C41" s="127"/>
      <c r="D41" s="128"/>
      <c r="E41" s="128"/>
      <c r="F41" s="128"/>
      <c r="G41" s="128"/>
      <c r="H41" s="128"/>
      <c r="I41" s="128"/>
      <c r="J41" s="129"/>
    </row>
    <row r="42" spans="1:10" ht="29.25" customHeight="1" x14ac:dyDescent="0.2">
      <c r="A42" s="216"/>
      <c r="B42" s="7" t="s">
        <v>32</v>
      </c>
      <c r="C42" s="130"/>
      <c r="D42" s="131"/>
      <c r="E42" s="131"/>
      <c r="F42" s="131"/>
      <c r="G42" s="131"/>
      <c r="H42" s="131"/>
      <c r="I42" s="131"/>
      <c r="J42" s="132"/>
    </row>
    <row r="43" spans="1:10" ht="29.25" customHeight="1" thickBot="1" x14ac:dyDescent="0.25">
      <c r="A43" s="216"/>
      <c r="B43" s="3" t="s">
        <v>0</v>
      </c>
      <c r="C43" s="133"/>
      <c r="D43" s="134"/>
      <c r="E43" s="134"/>
      <c r="F43" s="134"/>
      <c r="G43" s="134"/>
      <c r="H43" s="134"/>
      <c r="I43" s="134"/>
      <c r="J43" s="135"/>
    </row>
    <row r="44" spans="1:10" ht="29.25" customHeight="1" thickBot="1" x14ac:dyDescent="0.25">
      <c r="A44" s="217"/>
      <c r="B44" s="2" t="s">
        <v>93</v>
      </c>
      <c r="C44" s="136"/>
      <c r="D44" s="137"/>
      <c r="E44" s="137"/>
      <c r="F44" s="138"/>
      <c r="G44" s="138"/>
      <c r="H44" s="138"/>
      <c r="I44" s="138"/>
      <c r="J44" s="147"/>
    </row>
    <row r="45" spans="1:10" ht="7.5" customHeight="1" thickBot="1" x14ac:dyDescent="0.25">
      <c r="E45" s="153"/>
      <c r="F45" s="32"/>
    </row>
    <row r="46" spans="1:10" ht="23.55" customHeight="1" thickBot="1" x14ac:dyDescent="0.25">
      <c r="A46" s="192" t="s">
        <v>128</v>
      </c>
      <c r="B46" s="193"/>
      <c r="C46" s="228" t="s">
        <v>106</v>
      </c>
      <c r="D46" s="228"/>
      <c r="E46" s="228"/>
      <c r="F46" s="186"/>
      <c r="G46" s="228" t="s">
        <v>127</v>
      </c>
      <c r="H46" s="228"/>
      <c r="I46" s="188"/>
      <c r="J46" s="161"/>
    </row>
    <row r="47" spans="1:10" ht="16.5" customHeight="1" thickBot="1" x14ac:dyDescent="0.25">
      <c r="A47" s="159"/>
      <c r="B47" s="155"/>
      <c r="C47" s="155"/>
      <c r="D47" s="155"/>
      <c r="E47" s="155"/>
      <c r="F47" s="155"/>
      <c r="G47" s="155"/>
      <c r="H47" s="155"/>
      <c r="I47" s="155"/>
      <c r="J47" s="160"/>
    </row>
    <row r="48" spans="1:10" ht="15" customHeight="1" x14ac:dyDescent="0.2">
      <c r="A48" s="156" t="s">
        <v>101</v>
      </c>
      <c r="B48" s="157"/>
      <c r="C48" s="157"/>
      <c r="D48" s="157"/>
      <c r="E48" s="157"/>
      <c r="F48" s="157"/>
      <c r="G48" s="157"/>
      <c r="H48" s="157"/>
      <c r="I48" s="157"/>
      <c r="J48" s="158"/>
    </row>
    <row r="49" spans="1:10" ht="15" customHeight="1" x14ac:dyDescent="0.2">
      <c r="A49" s="222"/>
      <c r="B49" s="223"/>
      <c r="C49" s="223"/>
      <c r="D49" s="223"/>
      <c r="E49" s="223"/>
      <c r="F49" s="223"/>
      <c r="G49" s="223"/>
      <c r="H49" s="223"/>
      <c r="I49" s="223"/>
      <c r="J49" s="224"/>
    </row>
    <row r="50" spans="1:10" ht="15" customHeight="1" x14ac:dyDescent="0.2">
      <c r="A50" s="222"/>
      <c r="B50" s="223"/>
      <c r="C50" s="223"/>
      <c r="D50" s="223"/>
      <c r="E50" s="223"/>
      <c r="F50" s="223"/>
      <c r="G50" s="223"/>
      <c r="H50" s="223"/>
      <c r="I50" s="223"/>
      <c r="J50" s="224"/>
    </row>
    <row r="51" spans="1:10" ht="15" customHeight="1" x14ac:dyDescent="0.2">
      <c r="A51" s="222"/>
      <c r="B51" s="223"/>
      <c r="C51" s="223"/>
      <c r="D51" s="223"/>
      <c r="E51" s="223"/>
      <c r="F51" s="223"/>
      <c r="G51" s="223"/>
      <c r="H51" s="223"/>
      <c r="I51" s="223"/>
      <c r="J51" s="224"/>
    </row>
    <row r="52" spans="1:10" ht="13.5" customHeight="1" thickBot="1" x14ac:dyDescent="0.25">
      <c r="A52" s="225"/>
      <c r="B52" s="226"/>
      <c r="C52" s="226"/>
      <c r="D52" s="226"/>
      <c r="E52" s="226"/>
      <c r="F52" s="226"/>
      <c r="G52" s="226"/>
      <c r="H52" s="226"/>
      <c r="I52" s="226"/>
      <c r="J52" s="227"/>
    </row>
    <row r="53" spans="1:10" ht="14.4" x14ac:dyDescent="0.2">
      <c r="H53" s="214"/>
      <c r="I53" s="214"/>
      <c r="J53" s="214"/>
    </row>
  </sheetData>
  <sheetProtection algorithmName="SHA-512" hashValue="3r6rHyaVNCuhvpymxk7Zoy78+vQ9/1SfVlU6XzTsldZ7E2QWeiz+7KYFh4u+MiUBHNfxxtjGIsJwEcy177OKyg==" saltValue="MiUz2K/v6hbqb6fjdcGKRg==" spinCount="100000" sheet="1" objects="1" scenarios="1" selectLockedCells="1"/>
  <protectedRanges>
    <protectedRange sqref="B21 G12:J16 A12:F12 R3:U6 E1:J7 A1:D2 E21 A14:F16 C13:F13 A22:J40 H17:J17 G21 J21 F47:G47 C48:G53 F46 A41:B53 H47:J53 C46:D46 C45:J45 H18:I19 A20:I20 A17:G18 B19:G19 H46:I46" name="範囲1"/>
    <protectedRange sqref="R7:U7 T8:U9 R8:S8 A11:D11 E8:J11" name="範囲1_2"/>
    <protectedRange sqref="C41:J44" name="範囲1_1_2"/>
    <protectedRange sqref="A3:D4" name="範囲1_1"/>
    <protectedRange sqref="C21 H21" name="範囲1_3"/>
    <protectedRange sqref="D21 I21" name="範囲1_4"/>
    <protectedRange sqref="A13:B13" name="範囲1_5"/>
  </protectedRanges>
  <mergeCells count="27">
    <mergeCell ref="H53:J53"/>
    <mergeCell ref="A41:A44"/>
    <mergeCell ref="A25:A27"/>
    <mergeCell ref="A28:A39"/>
    <mergeCell ref="A23:B24"/>
    <mergeCell ref="A49:J52"/>
    <mergeCell ref="C46:E46"/>
    <mergeCell ref="G46:H46"/>
    <mergeCell ref="A1:J1"/>
    <mergeCell ref="H7:J7"/>
    <mergeCell ref="H12:J12"/>
    <mergeCell ref="A15:C15"/>
    <mergeCell ref="G9:J9"/>
    <mergeCell ref="I15:J15"/>
    <mergeCell ref="D15:H15"/>
    <mergeCell ref="G10:J10"/>
    <mergeCell ref="G11:J11"/>
    <mergeCell ref="A4:D4"/>
    <mergeCell ref="A7:D8"/>
    <mergeCell ref="A17:B17"/>
    <mergeCell ref="A46:B46"/>
    <mergeCell ref="R3:X15"/>
    <mergeCell ref="H4:J4"/>
    <mergeCell ref="A20:B20"/>
    <mergeCell ref="F19:G19"/>
    <mergeCell ref="C19:D19"/>
    <mergeCell ref="F17:G17"/>
  </mergeCells>
  <phoneticPr fontId="18"/>
  <conditionalFormatting sqref="F46 I46 A4:D4 A7:D8 H4:J4 D15:H15 C17 E17 I17 C19:D19 F19:G19 I19 C21:D21 H21:I21">
    <cfRule type="containsBlanks" dxfId="13" priority="17">
      <formula>LEN(TRIM(A4))=0</formula>
    </cfRule>
  </conditionalFormatting>
  <conditionalFormatting sqref="C27:C38 D25:D26 C42:C44 D41">
    <cfRule type="expression" dxfId="12" priority="11">
      <formula>$E$17-$C$17&gt;=1</formula>
    </cfRule>
  </conditionalFormatting>
  <conditionalFormatting sqref="C27:J38 D25:J26 C41:J44">
    <cfRule type="notContainsBlanks" dxfId="11" priority="2">
      <formula>LEN(TRIM(C25))&gt;0</formula>
    </cfRule>
  </conditionalFormatting>
  <conditionalFormatting sqref="D27:D38 D42:D44 E41 E25:E26">
    <cfRule type="expression" dxfId="10" priority="9">
      <formula>$E$17-$C$17&gt;=2</formula>
    </cfRule>
  </conditionalFormatting>
  <conditionalFormatting sqref="E27:E38 E42:E44 F25:F26 F41">
    <cfRule type="expression" dxfId="9" priority="8">
      <formula>$E$17-$C$17&gt;=3</formula>
    </cfRule>
  </conditionalFormatting>
  <conditionalFormatting sqref="F27:F38 G25:G26 F42:F44 G41">
    <cfRule type="expression" dxfId="8" priority="7">
      <formula>$E$17-$C$17&gt;=4</formula>
    </cfRule>
  </conditionalFormatting>
  <conditionalFormatting sqref="H25:H26 G27:G38 G41:G44 H41">
    <cfRule type="expression" dxfId="7" priority="6">
      <formula>$E$17-$C$17&gt;=5</formula>
    </cfRule>
  </conditionalFormatting>
  <conditionalFormatting sqref="H27:H38 I25:I26 H42:H44 I41">
    <cfRule type="expression" dxfId="6" priority="5">
      <formula>$E$17-$C$17&gt;=6</formula>
    </cfRule>
  </conditionalFormatting>
  <conditionalFormatting sqref="I27:I38 I42:I44 J25:J26 J41">
    <cfRule type="expression" dxfId="5" priority="4">
      <formula>$E$17-$C$17&gt;=7</formula>
    </cfRule>
  </conditionalFormatting>
  <conditionalFormatting sqref="J27:J38 J42:J44">
    <cfRule type="expression" dxfId="4" priority="3">
      <formula>$E$17-$C$17&gt;=8</formula>
    </cfRule>
  </conditionalFormatting>
  <conditionalFormatting sqref="H12:J12">
    <cfRule type="containsBlanks" dxfId="0" priority="1">
      <formula>LEN(TRIM(H12))=0</formula>
    </cfRule>
  </conditionalFormatting>
  <dataValidations xWindow="455" yWindow="837" count="14">
    <dataValidation type="list" allowBlank="1" showInputMessage="1" showErrorMessage="1" sqref="C21 H21">
      <formula1>"5時,6時,7時,8時,9時,10時,11時,12時,13時,14時,15時,16時,17時,18時,19時,20時,21時,22時,23時,24時,1時,2時,3時,4時"</formula1>
    </dataValidation>
    <dataValidation type="list" allowBlank="1" showInputMessage="1" showErrorMessage="1" sqref="D21 I21">
      <formula1>"00分,15分,30分,45分"</formula1>
    </dataValidation>
    <dataValidation type="whole" allowBlank="1" showInputMessage="1" showErrorMessage="1" errorTitle="入力エラー" error="半角数字で入力してください。" sqref="C25:J38">
      <formula1>0</formula1>
      <formula2>999</formula2>
    </dataValidation>
    <dataValidation type="textLength" allowBlank="1" showInputMessage="1" showErrorMessage="1" errorTitle="文字数が多すぎます" error="500文字以内で入力してください" sqref="B47:J47 A48">
      <formula1>0</formula1>
      <formula2>500</formula2>
    </dataValidation>
    <dataValidation type="list" allowBlank="1" showInputMessage="1" showErrorMessage="1" sqref="F19:G19">
      <formula1>"自家用車,貸切バス,公共交通手段(電車),公共交通手段(高速バス),その他"</formula1>
    </dataValidation>
    <dataValidation type="whole" allowBlank="1" showInputMessage="1" showErrorMessage="1" errorTitle="入力エラーです" error="半角数字のみ入力してください" sqref="I17">
      <formula1>1</formula1>
      <formula2>9999</formula2>
    </dataValidation>
    <dataValidation type="list" allowBlank="1" showInputMessage="1" showErrorMessage="1" promptTitle="　　―――――――――アレルギー対応について―――――――――" prompt="_x000a_アレルギー対応について、以下の内容を団体内でご周知ください。_x000a__x000a_＜『アレルギー調査票』の提出について＞_x000a_提出該当者：食物アレルギーについて特別な対応が必要な合宿参加者_x000a_提出方法：「出発の10日前までに」該当者から「直接」宿泊施設へ提出_x000a_※どのような対応になるかは各宿泊施設とご相談ください。" sqref="F46">
      <formula1>"完了,未完了"</formula1>
    </dataValidation>
    <dataValidation type="list" allowBlank="1" showInputMessage="1" showErrorMessage="1" errorTitle="文字数が多すぎます" error="500文字以内で入力してください" promptTitle="　　　――――『あり』を選択のお客様――――" prompt="_x000a_送迎スケジュールのご希望を備考欄にご記入ください。_x000a_※宿泊施設との調整が必要になりますので、ご希望に添えない可能性がございます。" sqref="I19">
      <formula1>"あり,なし"</formula1>
    </dataValidation>
    <dataValidation type="list" allowBlank="1" showInputMessage="1" showErrorMessage="1" promptTitle="　　―――――アレルギー保持者について――――――" prompt="_x000a_食物アレルギー保持者についてご記入ください。_x000a__x000a_その他のアレルギー（ハウスダストなど）のみをお持ちの方は_x000a_対象外となります。" sqref="I46">
      <formula1>"あり,なし,未確認"</formula1>
    </dataValidation>
    <dataValidation allowBlank="1" showErrorMessage="1" promptTitle="　　―――――アレルギー保持者について――――――" prompt="食物アレルギー保持者についてご記入ください。_x000a_その他のアレルギー（ハウスダストなど）のみをお持ちの方は_x000a_対象外となります。" sqref="G46:H46"/>
    <dataValidation allowBlank="1" showInputMessage="1" showErrorMessage="1" promptTitle="　　―――入力形式―――" prompt="_x000a_2023年8月13日の場合は_x000a__x000a_2023/08/13_x000a__x000a_とご入力ください。_x000a_" sqref="E17"/>
    <dataValidation allowBlank="1" showInputMessage="1" showErrorMessage="1" promptTitle="　　―――入力形式―――" prompt="_x000a_2023年8月13日の場合は_x000a__x000a_2023/08/13_x000a__x000a_とご入力ください。_x000a__x000a__x000a_" sqref="C17"/>
    <dataValidation type="whole" allowBlank="1" showInputMessage="1" showErrorMessage="1" errorTitle="入力エラー" error="5桁の半角数字で入力してください。" sqref="A4:D4">
      <formula1>10000</formula1>
      <formula2>99999</formula2>
    </dataValidation>
    <dataValidation type="textLength" allowBlank="1" showInputMessage="1" showErrorMessage="1" errorTitle="文字数が多すぎます。" error="500文字以内で入力してください。" sqref="A49:J52">
      <formula1>0</formula1>
      <formula2>500</formula2>
    </dataValidation>
  </dataValidations>
  <printOptions horizontalCentered="1"/>
  <pageMargins left="0" right="0" top="0.35433070866141736" bottom="0.51181102362204722" header="0.35433070866141736" footer="0.31496062992125984"/>
  <pageSetup paperSize="9" scale="72" orientation="portrait" verticalDpi="200" r:id="rId1"/>
  <headerFooter alignWithMargins="0">
    <oddFooter>&amp;R2023/06-01版</oddFooter>
  </headerFooter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showGridLines="0" view="pageBreakPreview" zoomScale="65" zoomScaleNormal="55" zoomScaleSheetLayoutView="65" workbookViewId="0">
      <selection activeCell="J27" sqref="J27"/>
    </sheetView>
  </sheetViews>
  <sheetFormatPr defaultColWidth="9" defaultRowHeight="13.2" x14ac:dyDescent="0.2"/>
  <cols>
    <col min="1" max="2" width="9" style="1"/>
    <col min="3" max="10" width="12.6640625" style="1" customWidth="1"/>
    <col min="11" max="11" width="2.88671875" style="1" customWidth="1"/>
    <col min="12" max="12" width="0" style="1" hidden="1" customWidth="1"/>
    <col min="13" max="13" width="16.109375" style="1" hidden="1" customWidth="1"/>
    <col min="14" max="14" width="11.44140625" style="1" hidden="1" customWidth="1"/>
    <col min="15" max="15" width="15.33203125" style="1" hidden="1" customWidth="1"/>
    <col min="16" max="16" width="18.88671875" style="1" hidden="1" customWidth="1"/>
    <col min="17" max="17" width="43.21875" style="1" hidden="1" customWidth="1"/>
    <col min="18" max="19" width="9" style="1" customWidth="1"/>
    <col min="20" max="16384" width="9" style="1"/>
  </cols>
  <sheetData>
    <row r="1" spans="1:24" ht="41.25" customHeight="1" thickBot="1" x14ac:dyDescent="0.25">
      <c r="A1" s="200" t="s">
        <v>68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9" t="s">
        <v>15</v>
      </c>
      <c r="M1" s="29" t="s">
        <v>24</v>
      </c>
      <c r="N1" s="28" t="s">
        <v>108</v>
      </c>
      <c r="O1" s="28" t="s">
        <v>109</v>
      </c>
      <c r="P1" s="28" t="s">
        <v>110</v>
      </c>
      <c r="Q1" s="23"/>
      <c r="R1" s="31"/>
      <c r="S1" s="23"/>
    </row>
    <row r="2" spans="1:24" ht="27" customHeight="1" x14ac:dyDescent="0.2">
      <c r="A2" s="162"/>
      <c r="B2" s="162"/>
      <c r="C2" s="39"/>
      <c r="D2" s="39"/>
      <c r="E2" s="39"/>
      <c r="F2" s="39"/>
      <c r="G2" s="39"/>
      <c r="H2" s="39"/>
      <c r="I2" s="162"/>
      <c r="J2" s="162"/>
      <c r="L2" s="29" t="s">
        <v>30</v>
      </c>
      <c r="M2" s="29" t="s">
        <v>24</v>
      </c>
      <c r="N2" s="28" t="s">
        <v>108</v>
      </c>
      <c r="O2" s="28" t="s">
        <v>109</v>
      </c>
      <c r="P2" s="29" t="s">
        <v>111</v>
      </c>
      <c r="Q2" s="23"/>
      <c r="R2" s="37"/>
      <c r="S2" s="23"/>
    </row>
    <row r="3" spans="1:24" x14ac:dyDescent="0.2">
      <c r="A3" s="33" t="s">
        <v>73</v>
      </c>
      <c r="B3" s="33"/>
      <c r="C3" s="33"/>
      <c r="D3" s="33"/>
      <c r="E3" s="33"/>
      <c r="F3" s="33"/>
      <c r="G3" s="33"/>
      <c r="H3" s="33" t="s">
        <v>28</v>
      </c>
      <c r="J3" s="163"/>
      <c r="L3" s="29" t="s">
        <v>27</v>
      </c>
      <c r="M3" s="29" t="s">
        <v>112</v>
      </c>
      <c r="N3" s="28" t="s">
        <v>113</v>
      </c>
      <c r="O3" s="28" t="s">
        <v>26</v>
      </c>
      <c r="P3" s="36" t="s">
        <v>114</v>
      </c>
      <c r="Q3" s="23"/>
      <c r="R3" s="31"/>
      <c r="S3" s="23"/>
    </row>
    <row r="4" spans="1:24" ht="20.25" customHeight="1" thickBot="1" x14ac:dyDescent="0.25">
      <c r="A4" s="243" t="s">
        <v>115</v>
      </c>
      <c r="B4" s="243"/>
      <c r="C4" s="243"/>
      <c r="D4" s="243"/>
      <c r="E4" s="35"/>
      <c r="F4" s="35"/>
      <c r="H4" s="244">
        <v>45120</v>
      </c>
      <c r="I4" s="244"/>
      <c r="J4" s="244"/>
      <c r="L4" s="29" t="s">
        <v>25</v>
      </c>
      <c r="M4" s="29" t="s">
        <v>24</v>
      </c>
      <c r="N4" s="28" t="s">
        <v>107</v>
      </c>
      <c r="O4" s="28" t="s">
        <v>109</v>
      </c>
      <c r="P4" s="28" t="s">
        <v>110</v>
      </c>
      <c r="Q4" s="23"/>
      <c r="R4" s="34"/>
      <c r="S4" s="23"/>
    </row>
    <row r="5" spans="1:24" ht="11.25" customHeight="1" x14ac:dyDescent="0.2">
      <c r="A5" s="33"/>
      <c r="B5" s="33"/>
      <c r="C5" s="33"/>
      <c r="D5" s="33"/>
      <c r="E5" s="33"/>
      <c r="H5" s="32"/>
      <c r="I5" s="32"/>
      <c r="J5" s="32"/>
      <c r="L5" s="29" t="s">
        <v>22</v>
      </c>
      <c r="M5" s="29" t="s">
        <v>112</v>
      </c>
      <c r="N5" s="29" t="s">
        <v>116</v>
      </c>
      <c r="O5" s="29" t="s">
        <v>20</v>
      </c>
      <c r="P5" s="29" t="s">
        <v>117</v>
      </c>
      <c r="Q5" s="23"/>
      <c r="R5" s="31"/>
      <c r="S5" s="23"/>
    </row>
    <row r="6" spans="1:24" ht="13.5" customHeight="1" x14ac:dyDescent="0.2">
      <c r="H6" s="30"/>
      <c r="L6" s="29" t="s">
        <v>18</v>
      </c>
      <c r="M6" s="29" t="s">
        <v>118</v>
      </c>
      <c r="N6" s="28" t="s">
        <v>108</v>
      </c>
      <c r="O6" s="28" t="s">
        <v>109</v>
      </c>
      <c r="P6" s="28" t="s">
        <v>119</v>
      </c>
      <c r="Q6" s="23"/>
      <c r="R6" s="23"/>
      <c r="S6" s="23"/>
    </row>
    <row r="7" spans="1:24" ht="13.5" customHeight="1" x14ac:dyDescent="0.2">
      <c r="A7" s="145" t="s">
        <v>91</v>
      </c>
      <c r="B7" s="146"/>
      <c r="C7" s="146"/>
      <c r="D7" s="146"/>
      <c r="H7" s="201"/>
      <c r="I7" s="201"/>
      <c r="J7" s="201"/>
      <c r="L7" s="28" t="s">
        <v>16</v>
      </c>
      <c r="M7" s="29" t="s">
        <v>112</v>
      </c>
      <c r="N7" s="28" t="s">
        <v>108</v>
      </c>
      <c r="O7" s="28" t="s">
        <v>109</v>
      </c>
      <c r="P7" s="28" t="s">
        <v>120</v>
      </c>
      <c r="Q7" s="23"/>
      <c r="R7" s="23"/>
      <c r="S7" s="23"/>
    </row>
    <row r="8" spans="1:24" ht="13.5" customHeight="1" x14ac:dyDescent="0.2">
      <c r="A8" s="212" t="s">
        <v>92</v>
      </c>
      <c r="B8" s="212"/>
      <c r="C8" s="212"/>
      <c r="D8" s="212"/>
      <c r="H8" s="163"/>
      <c r="I8" s="163"/>
      <c r="J8" s="163" t="s">
        <v>69</v>
      </c>
      <c r="L8" s="23"/>
      <c r="M8" s="23"/>
      <c r="N8" s="23"/>
      <c r="O8" s="23"/>
      <c r="P8" s="23"/>
      <c r="Q8" s="23"/>
      <c r="R8" s="23"/>
      <c r="S8" s="23"/>
    </row>
    <row r="9" spans="1:24" ht="13.5" customHeight="1" thickBot="1" x14ac:dyDescent="0.25">
      <c r="A9" s="213"/>
      <c r="B9" s="213"/>
      <c r="C9" s="213"/>
      <c r="D9" s="213"/>
      <c r="F9" s="164"/>
      <c r="G9" s="206" t="s">
        <v>70</v>
      </c>
      <c r="H9" s="206"/>
      <c r="I9" s="206"/>
      <c r="J9" s="206"/>
      <c r="L9" s="23"/>
      <c r="M9" s="23"/>
      <c r="N9" s="23"/>
      <c r="O9" s="23"/>
      <c r="P9" s="23"/>
      <c r="Q9" s="23"/>
      <c r="R9" s="23"/>
      <c r="S9" s="23"/>
    </row>
    <row r="10" spans="1:24" x14ac:dyDescent="0.2">
      <c r="F10" s="25"/>
      <c r="G10" s="206" t="s">
        <v>71</v>
      </c>
      <c r="H10" s="206"/>
      <c r="I10" s="206"/>
      <c r="J10" s="206"/>
      <c r="L10" s="23"/>
      <c r="M10" s="23"/>
      <c r="N10" s="23"/>
      <c r="O10" s="23"/>
      <c r="P10" s="23"/>
      <c r="Q10" s="23"/>
      <c r="R10" s="23"/>
      <c r="S10" s="23"/>
    </row>
    <row r="11" spans="1:24" x14ac:dyDescent="0.2">
      <c r="F11" s="25"/>
      <c r="G11" s="206" t="s">
        <v>72</v>
      </c>
      <c r="H11" s="206"/>
      <c r="I11" s="206"/>
      <c r="J11" s="206"/>
      <c r="L11" s="23"/>
      <c r="M11" s="23"/>
      <c r="N11" s="23"/>
      <c r="O11" s="23"/>
      <c r="P11" s="23"/>
      <c r="Q11" s="23"/>
      <c r="R11" s="23"/>
      <c r="S11" s="23"/>
    </row>
    <row r="12" spans="1:24" ht="24.75" customHeight="1" thickBot="1" x14ac:dyDescent="0.25">
      <c r="G12" s="24" t="s">
        <v>14</v>
      </c>
      <c r="H12" s="202" t="s">
        <v>89</v>
      </c>
      <c r="I12" s="202" t="e">
        <f>INDEX(#REF!,MATCH($R$3,#REF!),1)</f>
        <v>#REF!</v>
      </c>
      <c r="J12" s="202" t="e">
        <f>INDEX(#REF!,MATCH($R$3,#REF!),1)</f>
        <v>#REF!</v>
      </c>
      <c r="L12" s="23"/>
      <c r="M12" s="23"/>
      <c r="N12" s="23"/>
      <c r="O12" s="23"/>
      <c r="P12" s="23"/>
      <c r="Q12" s="23"/>
      <c r="R12" s="23"/>
      <c r="S12" s="23"/>
      <c r="T12" s="22"/>
      <c r="U12" s="22"/>
      <c r="V12" s="22"/>
      <c r="W12" s="22"/>
      <c r="X12" s="22"/>
    </row>
    <row r="13" spans="1:24" ht="11.25" customHeight="1" x14ac:dyDescent="0.2">
      <c r="A13" s="122"/>
      <c r="B13" s="1" t="s">
        <v>74</v>
      </c>
      <c r="R13" s="22"/>
      <c r="S13" s="22"/>
      <c r="T13" s="22"/>
      <c r="U13" s="22"/>
      <c r="V13" s="22"/>
      <c r="W13" s="22"/>
      <c r="X13" s="22"/>
    </row>
    <row r="14" spans="1:24" ht="11.25" customHeight="1" thickBot="1" x14ac:dyDescent="0.25">
      <c r="R14" s="22"/>
      <c r="S14" s="22"/>
      <c r="T14" s="22"/>
      <c r="U14" s="22"/>
      <c r="V14" s="22"/>
      <c r="W14" s="22"/>
      <c r="X14" s="22"/>
    </row>
    <row r="15" spans="1:24" ht="34.5" customHeight="1" thickBot="1" x14ac:dyDescent="0.25">
      <c r="A15" s="203" t="s">
        <v>13</v>
      </c>
      <c r="B15" s="204"/>
      <c r="C15" s="205"/>
      <c r="D15" s="237" t="s">
        <v>43</v>
      </c>
      <c r="E15" s="238"/>
      <c r="F15" s="238"/>
      <c r="G15" s="238"/>
      <c r="H15" s="238"/>
      <c r="I15" s="165" t="s">
        <v>12</v>
      </c>
      <c r="J15" s="166"/>
      <c r="L15" s="116"/>
      <c r="M15" s="116"/>
      <c r="N15" s="116"/>
      <c r="O15" s="116"/>
      <c r="P15" s="116"/>
    </row>
    <row r="16" spans="1:24" ht="13.5" customHeight="1" thickBot="1" x14ac:dyDescent="0.25">
      <c r="A16" s="21"/>
      <c r="B16" s="21"/>
      <c r="C16" s="21"/>
      <c r="D16" s="96"/>
      <c r="E16" s="93"/>
      <c r="F16" s="93"/>
      <c r="G16" s="93"/>
      <c r="H16" s="93"/>
      <c r="I16" s="93"/>
      <c r="J16" s="93"/>
      <c r="L16" s="116"/>
      <c r="M16" s="116"/>
      <c r="N16" s="116"/>
      <c r="O16" s="116"/>
      <c r="P16" s="116"/>
    </row>
    <row r="17" spans="1:16" ht="22.5" customHeight="1" thickTop="1" thickBot="1" x14ac:dyDescent="0.25">
      <c r="A17" s="191" t="s">
        <v>94</v>
      </c>
      <c r="B17" s="191"/>
      <c r="C17" s="179">
        <v>45151</v>
      </c>
      <c r="D17" s="150" t="s">
        <v>34</v>
      </c>
      <c r="E17" s="179">
        <v>45156</v>
      </c>
      <c r="F17" s="199" t="str">
        <f>IF(E17="","(　　泊　　日）","（ "&amp;E17-C17&amp;"泊"&amp;E17-C17+1&amp;"泊 ）")</f>
        <v>（ 5泊6泊 ）</v>
      </c>
      <c r="G17" s="199"/>
      <c r="H17" s="149" t="s">
        <v>11</v>
      </c>
      <c r="I17" s="180">
        <v>50</v>
      </c>
      <c r="J17" s="151" t="s">
        <v>98</v>
      </c>
      <c r="K17" s="170"/>
      <c r="L17" s="116"/>
      <c r="M17" s="116"/>
      <c r="N17" s="116"/>
      <c r="O17" s="116"/>
      <c r="P17" s="116"/>
    </row>
    <row r="18" spans="1:16" ht="12.75" customHeight="1" thickTop="1" thickBot="1" x14ac:dyDescent="0.25">
      <c r="A18" s="169"/>
      <c r="B18" s="169"/>
      <c r="C18" s="140"/>
      <c r="D18" s="125"/>
      <c r="E18" s="140"/>
      <c r="F18" s="177"/>
      <c r="G18" s="35"/>
      <c r="H18" s="177"/>
      <c r="I18" s="35"/>
      <c r="K18" s="171"/>
      <c r="L18" s="116"/>
      <c r="M18" s="116"/>
      <c r="N18" s="116"/>
      <c r="O18" s="116"/>
      <c r="P18" s="116"/>
    </row>
    <row r="19" spans="1:16" ht="22.5" customHeight="1" thickTop="1" thickBot="1" x14ac:dyDescent="0.25">
      <c r="B19" s="149" t="s">
        <v>96</v>
      </c>
      <c r="C19" s="239" t="s">
        <v>129</v>
      </c>
      <c r="D19" s="240"/>
      <c r="E19" s="169" t="s">
        <v>95</v>
      </c>
      <c r="F19" s="241" t="s">
        <v>102</v>
      </c>
      <c r="G19" s="242"/>
      <c r="H19" s="178" t="s">
        <v>100</v>
      </c>
      <c r="I19" s="181" t="s">
        <v>130</v>
      </c>
      <c r="K19" s="171"/>
      <c r="L19" s="116"/>
      <c r="M19" s="116"/>
      <c r="N19" s="116"/>
      <c r="O19" s="116"/>
      <c r="P19" s="116"/>
    </row>
    <row r="20" spans="1:16" ht="12.75" customHeight="1" thickTop="1" thickBot="1" x14ac:dyDescent="0.25">
      <c r="A20" s="196"/>
      <c r="B20" s="196"/>
      <c r="C20" s="19"/>
      <c r="D20" s="19"/>
      <c r="E20" s="19"/>
      <c r="F20" s="19"/>
      <c r="G20" s="19"/>
      <c r="H20" s="19"/>
      <c r="I20" s="19"/>
      <c r="K20" s="171"/>
      <c r="L20" s="116"/>
      <c r="M20" s="116"/>
      <c r="N20" s="116"/>
      <c r="O20" s="116"/>
      <c r="P20" s="116"/>
    </row>
    <row r="21" spans="1:16" ht="22.5" customHeight="1" thickTop="1" thickBot="1" x14ac:dyDescent="0.25">
      <c r="B21" s="149" t="s">
        <v>97</v>
      </c>
      <c r="C21" s="182" t="s">
        <v>131</v>
      </c>
      <c r="D21" s="183" t="s">
        <v>103</v>
      </c>
      <c r="E21" s="18" t="s">
        <v>48</v>
      </c>
      <c r="G21" s="149" t="s">
        <v>99</v>
      </c>
      <c r="H21" s="182" t="s">
        <v>104</v>
      </c>
      <c r="I21" s="183" t="s">
        <v>103</v>
      </c>
      <c r="J21" s="18" t="s">
        <v>48</v>
      </c>
      <c r="K21" s="172"/>
      <c r="L21" s="116"/>
      <c r="M21" s="116"/>
      <c r="N21" s="116"/>
      <c r="O21" s="116"/>
      <c r="P21" s="116"/>
    </row>
    <row r="22" spans="1:16" ht="14.25" customHeight="1" thickTop="1" thickBot="1" x14ac:dyDescent="0.25">
      <c r="L22" s="116"/>
      <c r="M22" s="116"/>
      <c r="N22" s="116"/>
      <c r="O22" s="116"/>
      <c r="P22" s="116"/>
    </row>
    <row r="23" spans="1:16" ht="24.75" customHeight="1" x14ac:dyDescent="0.2">
      <c r="A23" s="218" t="s">
        <v>10</v>
      </c>
      <c r="B23" s="219"/>
      <c r="C23" s="42">
        <v>44786</v>
      </c>
      <c r="D23" s="43">
        <v>44787</v>
      </c>
      <c r="E23" s="43">
        <v>44788</v>
      </c>
      <c r="F23" s="43">
        <v>44789</v>
      </c>
      <c r="G23" s="43">
        <v>44790</v>
      </c>
      <c r="H23" s="43">
        <v>44791</v>
      </c>
      <c r="I23" s="43"/>
      <c r="J23" s="44"/>
      <c r="L23" s="116"/>
      <c r="M23" s="116"/>
      <c r="N23" s="116"/>
      <c r="O23" s="116"/>
      <c r="P23" s="116"/>
    </row>
    <row r="24" spans="1:16" ht="24.75" customHeight="1" thickBot="1" x14ac:dyDescent="0.25">
      <c r="A24" s="220"/>
      <c r="B24" s="221"/>
      <c r="C24" s="45" t="s">
        <v>75</v>
      </c>
      <c r="D24" s="50" t="s">
        <v>76</v>
      </c>
      <c r="E24" s="50" t="s">
        <v>77</v>
      </c>
      <c r="F24" s="50" t="s">
        <v>78</v>
      </c>
      <c r="G24" s="50" t="s">
        <v>79</v>
      </c>
      <c r="H24" s="50" t="s">
        <v>80</v>
      </c>
      <c r="I24" s="50"/>
      <c r="J24" s="51"/>
    </row>
    <row r="25" spans="1:16" ht="27" customHeight="1" thickTop="1" x14ac:dyDescent="0.2">
      <c r="A25" s="215" t="s">
        <v>9</v>
      </c>
      <c r="B25" s="16" t="s">
        <v>8</v>
      </c>
      <c r="C25" s="49"/>
      <c r="D25" s="52">
        <v>51</v>
      </c>
      <c r="E25" s="53">
        <v>51</v>
      </c>
      <c r="F25" s="53">
        <v>48</v>
      </c>
      <c r="G25" s="53">
        <v>54</v>
      </c>
      <c r="H25" s="53">
        <v>53</v>
      </c>
      <c r="I25" s="54"/>
      <c r="J25" s="55"/>
    </row>
    <row r="26" spans="1:16" ht="27" customHeight="1" thickBot="1" x14ac:dyDescent="0.25">
      <c r="A26" s="216"/>
      <c r="B26" s="12" t="s">
        <v>7</v>
      </c>
      <c r="C26" s="59"/>
      <c r="D26" s="56">
        <v>51</v>
      </c>
      <c r="E26" s="14">
        <v>51</v>
      </c>
      <c r="F26" s="14">
        <v>47</v>
      </c>
      <c r="G26" s="14">
        <v>54</v>
      </c>
      <c r="H26" s="5">
        <v>0</v>
      </c>
      <c r="I26" s="4"/>
      <c r="J26" s="57"/>
    </row>
    <row r="27" spans="1:16" ht="27" customHeight="1" thickTop="1" thickBot="1" x14ac:dyDescent="0.25">
      <c r="A27" s="217"/>
      <c r="B27" s="118" t="s">
        <v>6</v>
      </c>
      <c r="C27" s="58">
        <v>50</v>
      </c>
      <c r="D27" s="46">
        <v>51</v>
      </c>
      <c r="E27" s="46">
        <v>48</v>
      </c>
      <c r="F27" s="46">
        <v>54</v>
      </c>
      <c r="G27" s="46">
        <v>53</v>
      </c>
      <c r="H27" s="46"/>
      <c r="I27" s="47"/>
      <c r="J27" s="48"/>
    </row>
    <row r="28" spans="1:16" ht="27" customHeight="1" thickTop="1" x14ac:dyDescent="0.2">
      <c r="A28" s="229" t="s">
        <v>5</v>
      </c>
      <c r="B28" s="144" t="s">
        <v>81</v>
      </c>
      <c r="C28" s="63">
        <v>8</v>
      </c>
      <c r="D28" s="63">
        <v>9</v>
      </c>
      <c r="E28" s="63">
        <v>9</v>
      </c>
      <c r="F28" s="63">
        <v>10</v>
      </c>
      <c r="G28" s="63">
        <v>10</v>
      </c>
      <c r="H28" s="53"/>
      <c r="I28" s="54"/>
      <c r="J28" s="55"/>
    </row>
    <row r="29" spans="1:16" ht="27" customHeight="1" x14ac:dyDescent="0.2">
      <c r="A29" s="230"/>
      <c r="B29" s="142" t="s">
        <v>82</v>
      </c>
      <c r="C29" s="15">
        <v>7</v>
      </c>
      <c r="D29" s="15">
        <v>7</v>
      </c>
      <c r="E29" s="15">
        <v>7</v>
      </c>
      <c r="F29" s="15">
        <v>8</v>
      </c>
      <c r="G29" s="15">
        <v>7</v>
      </c>
      <c r="H29" s="14"/>
      <c r="I29" s="13"/>
      <c r="J29" s="64"/>
    </row>
    <row r="30" spans="1:16" ht="27" customHeight="1" x14ac:dyDescent="0.2">
      <c r="A30" s="230"/>
      <c r="B30" s="142" t="s">
        <v>83</v>
      </c>
      <c r="C30" s="15">
        <v>9</v>
      </c>
      <c r="D30" s="15">
        <v>9</v>
      </c>
      <c r="E30" s="15">
        <v>6</v>
      </c>
      <c r="F30" s="15">
        <v>6</v>
      </c>
      <c r="G30" s="14">
        <v>6</v>
      </c>
      <c r="H30" s="14"/>
      <c r="I30" s="13"/>
      <c r="J30" s="64"/>
    </row>
    <row r="31" spans="1:16" ht="27" customHeight="1" x14ac:dyDescent="0.2">
      <c r="A31" s="230"/>
      <c r="B31" s="142" t="s">
        <v>84</v>
      </c>
      <c r="C31" s="15">
        <v>8</v>
      </c>
      <c r="D31" s="15">
        <v>8</v>
      </c>
      <c r="E31" s="15">
        <v>8</v>
      </c>
      <c r="F31" s="15">
        <v>8</v>
      </c>
      <c r="G31" s="14">
        <v>8</v>
      </c>
      <c r="H31" s="14"/>
      <c r="I31" s="13"/>
      <c r="J31" s="64"/>
    </row>
    <row r="32" spans="1:16" ht="27" customHeight="1" x14ac:dyDescent="0.2">
      <c r="A32" s="230"/>
      <c r="B32" s="142" t="s">
        <v>85</v>
      </c>
      <c r="C32" s="15">
        <v>7</v>
      </c>
      <c r="D32" s="15">
        <v>8</v>
      </c>
      <c r="E32" s="15">
        <v>9</v>
      </c>
      <c r="F32" s="15">
        <v>9</v>
      </c>
      <c r="G32" s="14">
        <v>9</v>
      </c>
      <c r="H32" s="14"/>
      <c r="I32" s="13"/>
      <c r="J32" s="64"/>
    </row>
    <row r="33" spans="1:11" ht="27" customHeight="1" x14ac:dyDescent="0.2">
      <c r="A33" s="230"/>
      <c r="B33" s="143" t="s">
        <v>86</v>
      </c>
      <c r="C33" s="6">
        <v>8</v>
      </c>
      <c r="D33" s="6">
        <v>6</v>
      </c>
      <c r="E33" s="6">
        <v>6</v>
      </c>
      <c r="F33" s="6">
        <v>7</v>
      </c>
      <c r="G33" s="5">
        <v>7</v>
      </c>
      <c r="H33" s="5"/>
      <c r="I33" s="4"/>
      <c r="J33" s="57"/>
    </row>
    <row r="34" spans="1:11" ht="27" customHeight="1" x14ac:dyDescent="0.2">
      <c r="A34" s="230"/>
      <c r="B34" s="143" t="s">
        <v>87</v>
      </c>
      <c r="C34" s="6">
        <v>3</v>
      </c>
      <c r="D34" s="6">
        <v>3</v>
      </c>
      <c r="E34" s="6">
        <v>2</v>
      </c>
      <c r="F34" s="6">
        <v>2</v>
      </c>
      <c r="G34" s="5">
        <v>2</v>
      </c>
      <c r="H34" s="5"/>
      <c r="I34" s="4"/>
      <c r="J34" s="57"/>
    </row>
    <row r="35" spans="1:11" ht="27" customHeight="1" x14ac:dyDescent="0.2">
      <c r="A35" s="230"/>
      <c r="B35" s="143" t="s">
        <v>90</v>
      </c>
      <c r="C35" s="6">
        <v>0</v>
      </c>
      <c r="D35" s="6">
        <v>0</v>
      </c>
      <c r="E35" s="6">
        <v>0</v>
      </c>
      <c r="F35" s="6">
        <v>3</v>
      </c>
      <c r="G35" s="5">
        <v>3</v>
      </c>
      <c r="H35" s="5"/>
      <c r="I35" s="4"/>
      <c r="J35" s="57"/>
    </row>
    <row r="36" spans="1:11" ht="27" customHeight="1" x14ac:dyDescent="0.2">
      <c r="A36" s="230"/>
      <c r="B36" s="143" t="s">
        <v>121</v>
      </c>
      <c r="C36" s="6">
        <v>0</v>
      </c>
      <c r="D36" s="5">
        <v>0</v>
      </c>
      <c r="E36" s="5">
        <v>0</v>
      </c>
      <c r="F36" s="5">
        <v>0</v>
      </c>
      <c r="G36" s="5">
        <v>0</v>
      </c>
      <c r="H36" s="5"/>
      <c r="I36" s="4"/>
      <c r="J36" s="57"/>
    </row>
    <row r="37" spans="1:11" ht="27" customHeight="1" x14ac:dyDescent="0.2">
      <c r="A37" s="230"/>
      <c r="B37" s="143" t="s">
        <v>122</v>
      </c>
      <c r="C37" s="6">
        <v>0</v>
      </c>
      <c r="D37" s="5">
        <v>0</v>
      </c>
      <c r="E37" s="5">
        <v>0</v>
      </c>
      <c r="F37" s="5">
        <v>0</v>
      </c>
      <c r="G37" s="5">
        <v>0</v>
      </c>
      <c r="H37" s="5"/>
      <c r="I37" s="4"/>
      <c r="J37" s="57"/>
    </row>
    <row r="38" spans="1:11" ht="27" customHeight="1" thickBot="1" x14ac:dyDescent="0.25">
      <c r="A38" s="230"/>
      <c r="B38" s="121" t="s">
        <v>4</v>
      </c>
      <c r="C38" s="120">
        <v>1</v>
      </c>
      <c r="D38" s="46">
        <v>1</v>
      </c>
      <c r="E38" s="46">
        <v>1</v>
      </c>
      <c r="F38" s="46">
        <v>1</v>
      </c>
      <c r="G38" s="46">
        <v>1</v>
      </c>
      <c r="H38" s="46"/>
      <c r="I38" s="47"/>
      <c r="J38" s="48"/>
    </row>
    <row r="39" spans="1:11" ht="27" customHeight="1" thickTop="1" thickBot="1" x14ac:dyDescent="0.25">
      <c r="A39" s="168"/>
      <c r="B39" s="119" t="s">
        <v>3</v>
      </c>
      <c r="C39" s="60">
        <v>51</v>
      </c>
      <c r="D39" s="61">
        <v>51</v>
      </c>
      <c r="E39" s="61">
        <v>48</v>
      </c>
      <c r="F39" s="61">
        <v>54</v>
      </c>
      <c r="G39" s="61">
        <v>53</v>
      </c>
      <c r="H39" s="61"/>
      <c r="I39" s="61"/>
      <c r="J39" s="62"/>
    </row>
    <row r="40" spans="1:11" ht="7.5" customHeight="1" thickBot="1" x14ac:dyDescent="0.25">
      <c r="C40" s="9"/>
      <c r="D40" s="9"/>
      <c r="E40" s="9"/>
      <c r="F40" s="9"/>
      <c r="G40" s="9"/>
      <c r="H40" s="9"/>
    </row>
    <row r="41" spans="1:11" ht="29.25" customHeight="1" thickTop="1" x14ac:dyDescent="0.2">
      <c r="A41" s="215" t="s">
        <v>2</v>
      </c>
      <c r="B41" s="71" t="s">
        <v>123</v>
      </c>
      <c r="C41" s="75"/>
      <c r="D41" s="89" t="s">
        <v>45</v>
      </c>
      <c r="E41" s="89" t="s">
        <v>45</v>
      </c>
      <c r="F41" s="89" t="s">
        <v>46</v>
      </c>
      <c r="G41" s="89" t="s">
        <v>45</v>
      </c>
      <c r="H41" s="89" t="s">
        <v>45</v>
      </c>
      <c r="I41" s="76"/>
      <c r="J41" s="77"/>
    </row>
    <row r="42" spans="1:11" ht="29.25" customHeight="1" x14ac:dyDescent="0.2">
      <c r="A42" s="216"/>
      <c r="B42" s="72" t="s">
        <v>124</v>
      </c>
      <c r="C42" s="87" t="s">
        <v>45</v>
      </c>
      <c r="D42" s="88" t="s">
        <v>45</v>
      </c>
      <c r="E42" s="88" t="s">
        <v>45</v>
      </c>
      <c r="F42" s="88" t="s">
        <v>46</v>
      </c>
      <c r="G42" s="88" t="s">
        <v>47</v>
      </c>
      <c r="H42" s="78"/>
      <c r="I42" s="78"/>
      <c r="J42" s="79"/>
    </row>
    <row r="43" spans="1:11" ht="29.25" customHeight="1" thickBot="1" x14ac:dyDescent="0.25">
      <c r="A43" s="216"/>
      <c r="B43" s="73" t="s">
        <v>0</v>
      </c>
      <c r="C43" s="80"/>
      <c r="D43" s="81"/>
      <c r="E43" s="81"/>
      <c r="F43" s="81"/>
      <c r="G43" s="81" t="s">
        <v>125</v>
      </c>
      <c r="H43" s="81"/>
      <c r="I43" s="81"/>
      <c r="J43" s="82"/>
    </row>
    <row r="44" spans="1:11" ht="29.25" customHeight="1" thickBot="1" x14ac:dyDescent="0.25">
      <c r="A44" s="217"/>
      <c r="B44" s="74" t="s">
        <v>93</v>
      </c>
      <c r="C44" s="83"/>
      <c r="D44" s="84"/>
      <c r="E44" s="84"/>
      <c r="F44" s="84"/>
      <c r="G44" s="85" t="s">
        <v>105</v>
      </c>
      <c r="H44" s="85"/>
      <c r="I44" s="85"/>
      <c r="J44" s="86"/>
    </row>
    <row r="45" spans="1:11" ht="7.5" customHeight="1" thickBot="1" x14ac:dyDescent="0.25"/>
    <row r="46" spans="1:11" ht="23.25" customHeight="1" thickTop="1" thickBot="1" x14ac:dyDescent="0.25">
      <c r="A46" s="192" t="s">
        <v>128</v>
      </c>
      <c r="B46" s="193"/>
      <c r="C46" s="228" t="s">
        <v>106</v>
      </c>
      <c r="D46" s="228"/>
      <c r="E46" s="228"/>
      <c r="F46" s="184" t="s">
        <v>132</v>
      </c>
      <c r="G46" s="228" t="s">
        <v>127</v>
      </c>
      <c r="H46" s="228"/>
      <c r="I46" s="185" t="s">
        <v>130</v>
      </c>
      <c r="J46" s="161"/>
      <c r="K46" s="173"/>
    </row>
    <row r="47" spans="1:11" ht="16.5" customHeight="1" thickBot="1" x14ac:dyDescent="0.25">
      <c r="A47" s="154"/>
      <c r="B47" s="155"/>
      <c r="C47" s="155"/>
      <c r="D47" s="155"/>
      <c r="E47" s="155"/>
      <c r="F47" s="155"/>
      <c r="G47" s="155"/>
      <c r="H47" s="155"/>
      <c r="I47" s="155"/>
      <c r="J47" s="157"/>
    </row>
    <row r="48" spans="1:11" ht="13.5" customHeight="1" thickTop="1" x14ac:dyDescent="0.2">
      <c r="A48" s="174" t="s">
        <v>101</v>
      </c>
      <c r="B48" s="175"/>
      <c r="C48" s="175"/>
      <c r="D48" s="175"/>
      <c r="E48" s="175"/>
      <c r="F48" s="175"/>
      <c r="G48" s="175"/>
      <c r="H48" s="175"/>
      <c r="I48" s="175"/>
      <c r="J48" s="176"/>
    </row>
    <row r="49" spans="1:10" ht="13.5" customHeight="1" x14ac:dyDescent="0.2">
      <c r="A49" s="231" t="s">
        <v>126</v>
      </c>
      <c r="B49" s="223"/>
      <c r="C49" s="223"/>
      <c r="D49" s="223"/>
      <c r="E49" s="223"/>
      <c r="F49" s="223"/>
      <c r="G49" s="223"/>
      <c r="H49" s="223"/>
      <c r="I49" s="223"/>
      <c r="J49" s="232"/>
    </row>
    <row r="50" spans="1:10" ht="13.5" customHeight="1" x14ac:dyDescent="0.2">
      <c r="A50" s="233"/>
      <c r="B50" s="223"/>
      <c r="C50" s="223"/>
      <c r="D50" s="223"/>
      <c r="E50" s="223"/>
      <c r="F50" s="223"/>
      <c r="G50" s="223"/>
      <c r="H50" s="223"/>
      <c r="I50" s="223"/>
      <c r="J50" s="232"/>
    </row>
    <row r="51" spans="1:10" ht="13.5" customHeight="1" x14ac:dyDescent="0.2">
      <c r="A51" s="233"/>
      <c r="B51" s="223"/>
      <c r="C51" s="223"/>
      <c r="D51" s="223"/>
      <c r="E51" s="223"/>
      <c r="F51" s="223"/>
      <c r="G51" s="223"/>
      <c r="H51" s="223"/>
      <c r="I51" s="223"/>
      <c r="J51" s="232"/>
    </row>
    <row r="52" spans="1:10" ht="13.5" customHeight="1" thickBot="1" x14ac:dyDescent="0.25">
      <c r="A52" s="234"/>
      <c r="B52" s="235"/>
      <c r="C52" s="235"/>
      <c r="D52" s="235"/>
      <c r="E52" s="235"/>
      <c r="F52" s="235"/>
      <c r="G52" s="235"/>
      <c r="H52" s="235"/>
      <c r="I52" s="235"/>
      <c r="J52" s="236"/>
    </row>
    <row r="53" spans="1:10" ht="15" thickTop="1" x14ac:dyDescent="0.2">
      <c r="H53" s="167"/>
      <c r="I53" s="167"/>
      <c r="J53" s="167"/>
    </row>
  </sheetData>
  <sheetProtection algorithmName="SHA-512" hashValue="h4Q95q1aWZJIdlX6MWQIflSRy5nOMXtPQtYA7xLsO2Bfop2YPg8HLZ84OWN+mNOspEOxkQF/HqqtT4sjE2sQ4Q==" saltValue="oCNT2fbKPKJcI0+LIetaSw==" spinCount="100000" sheet="1" objects="1" scenarios="1" selectLockedCells="1" selectUnlockedCells="1"/>
  <protectedRanges>
    <protectedRange sqref="A12:J12 R6:U6 E6:J7" name="範囲1"/>
    <protectedRange sqref="R7:U7 T8:U9 R8:S8 A11:D11 E8:J11" name="範囲1_2_1"/>
    <protectedRange sqref="G13:J14 A14:F14 C13:F13" name="範囲1_1"/>
    <protectedRange sqref="A13:B13" name="範囲1_5"/>
    <protectedRange sqref="B28:B37" name="範囲1_2"/>
    <protectedRange sqref="A16:J16 A22:J22" name="範囲1_6"/>
    <protectedRange sqref="F47:G47 C48:G52 H47:J52 A47:B52" name="範囲1_9"/>
    <protectedRange sqref="B21 E21 H17:J17 G21 J21 H18:I19 A20:I20 A17:G18 B19:G19" name="範囲1_4"/>
    <protectedRange sqref="C21 H21" name="範囲1_3_1"/>
    <protectedRange sqref="D21 I21" name="範囲1_4_2"/>
    <protectedRange sqref="F46 A46:D46 H46:I46" name="範囲1_7"/>
  </protectedRanges>
  <mergeCells count="24">
    <mergeCell ref="A1:K1"/>
    <mergeCell ref="A4:D4"/>
    <mergeCell ref="H4:J4"/>
    <mergeCell ref="H7:J7"/>
    <mergeCell ref="A8:D9"/>
    <mergeCell ref="G9:J9"/>
    <mergeCell ref="A25:A27"/>
    <mergeCell ref="G10:J10"/>
    <mergeCell ref="G11:J11"/>
    <mergeCell ref="H12:J12"/>
    <mergeCell ref="A15:C15"/>
    <mergeCell ref="D15:H15"/>
    <mergeCell ref="A17:B17"/>
    <mergeCell ref="F17:G17"/>
    <mergeCell ref="C19:D19"/>
    <mergeCell ref="F19:G19"/>
    <mergeCell ref="A20:B20"/>
    <mergeCell ref="A23:B24"/>
    <mergeCell ref="A28:A38"/>
    <mergeCell ref="A41:A44"/>
    <mergeCell ref="A46:B46"/>
    <mergeCell ref="C46:E46"/>
    <mergeCell ref="A49:J52"/>
    <mergeCell ref="G46:H46"/>
  </mergeCells>
  <phoneticPr fontId="18"/>
  <conditionalFormatting sqref="H12:J12">
    <cfRule type="containsBlanks" dxfId="3" priority="13">
      <formula>LEN(TRIM(H12))=0</formula>
    </cfRule>
  </conditionalFormatting>
  <conditionalFormatting sqref="F46 I46">
    <cfRule type="containsBlanks" dxfId="2" priority="1">
      <formula>LEN(TRIM(F46))=0</formula>
    </cfRule>
  </conditionalFormatting>
  <conditionalFormatting sqref="C17 E17 I17 C19:D19 F19:G19 I19 C21:D21 H21:I21">
    <cfRule type="containsBlanks" dxfId="1" priority="2">
      <formula>LEN(TRIM(C17))=0</formula>
    </cfRule>
  </conditionalFormatting>
  <dataValidations xWindow="384" yWindow="646" count="9">
    <dataValidation type="whole" allowBlank="1" showInputMessage="1" showErrorMessage="1" errorTitle="入力エラーです" error="半角数字のみ入力してください" sqref="I17">
      <formula1>1</formula1>
      <formula2>9999</formula2>
    </dataValidation>
    <dataValidation type="list" allowBlank="1" showInputMessage="1" showErrorMessage="1" sqref="F19:G19">
      <formula1>"自家用車,貸切バス,公共交通手段(電車),公共交通手段(高速バス),その他"</formula1>
    </dataValidation>
    <dataValidation type="list" allowBlank="1" showInputMessage="1" showErrorMessage="1" sqref="D21 I21">
      <formula1>"00分,15分,30分,45分"</formula1>
    </dataValidation>
    <dataValidation type="list" allowBlank="1" showInputMessage="1" showErrorMessage="1" sqref="C21 H21">
      <formula1>"5時,6時,7時,8時,9時,10時,11時,12時,13時,14時,15時,16時,17時,18時,19時,20時,21時,22時,23時,24時,1時,2時,3時,4時"</formula1>
    </dataValidation>
    <dataValidation type="textLength" allowBlank="1" showInputMessage="1" showErrorMessage="1" errorTitle="文字数が多すぎます" error="500文字以内で入力してください" sqref="B47:J47 A48">
      <formula1>0</formula1>
      <formula2>500</formula2>
    </dataValidation>
    <dataValidation type="list" allowBlank="1" showInputMessage="1" showErrorMessage="1" errorTitle="文字数が多すぎます" error="500文字以内で入力してください" promptTitle="　　　――――『あり』を選択のお客様――――" prompt="_x000a_送迎スケジュールのご希望を備考欄にご記入ください。_x000a_※宿泊施設との調整が必要になりますので、ご希望に添えない可能性がございます。" sqref="I19">
      <formula1>"あり,なし"</formula1>
    </dataValidation>
    <dataValidation allowBlank="1" showErrorMessage="1" promptTitle="　　―――――アレルギー保持者について――――――" prompt="食物アレルギー保持者についてご記入ください。_x000a_その他のアレルギー（ハウスダストなど）のみをお持ちの方は_x000a_対象外となります。" sqref="G46:H46"/>
    <dataValidation type="list" allowBlank="1" showInputMessage="1" showErrorMessage="1" promptTitle="　　―――――アレルギー保持者について――――――" prompt="食物アレルギー保持者についてご記入ください。_x000a_その他のアレルギー（ハウスダストなど）のみをお持ちの方は_x000a_対象外となります。" sqref="I46">
      <formula1>"あり,なし"</formula1>
    </dataValidation>
    <dataValidation type="list" allowBlank="1" showInputMessage="1" showErrorMessage="1" errorTitle="文字数が多すぎます" error="500文字以内で入力してください" promptTitle="　　―――――――――アレルギー対応について―――――――――" prompt="_x000a_アレルギー対応について、以下の内容を団体内でご周知ください。_x000a__x000a_＜『アレルギー調査票』の提出について＞_x000a_提出該当者：食物アレルギーについて特別な対応が必要な合宿参加者_x000a_提出方法：「出発の10日前までに」該当者から「直接」宿泊施設へ提出_x000a_※どのような対応になるかは各宿泊施設とご相談ください。" sqref="F46">
      <formula1>"確認済,未確認"</formula1>
    </dataValidation>
  </dataValidations>
  <printOptions horizontalCentered="1"/>
  <pageMargins left="0" right="0" top="0.35433070866141736" bottom="0.51181102362204722" header="0.35433070866141736" footer="0.31496062992125984"/>
  <pageSetup paperSize="9" scale="50" orientation="portrait" verticalDpi="200" r:id="rId1"/>
  <headerFooter alignWithMargins="0">
    <oddFooter>&amp;R2023/06-01版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人数報告書 </vt:lpstr>
      <vt:lpstr>記入例</vt:lpstr>
      <vt:lpstr>記入例!Print_Area</vt:lpstr>
      <vt:lpstr>'人数報告書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小松崎 陸</dc:creator>
  <cp:lastModifiedBy>小松崎 陸</cp:lastModifiedBy>
  <cp:lastPrinted>2023-06-26T10:15:56Z</cp:lastPrinted>
  <dcterms:created xsi:type="dcterms:W3CDTF">2022-06-03T01:36:47Z</dcterms:created>
  <dcterms:modified xsi:type="dcterms:W3CDTF">2023-08-15T06:53:41Z</dcterms:modified>
</cp:coreProperties>
</file>