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bdc028\0612全社\常時共有\課外⇔スポーツ\出発確認資料\RPA関連※触らない\出発確認書類\"/>
    </mc:Choice>
  </mc:AlternateContent>
  <bookViews>
    <workbookView xWindow="0" yWindow="0" windowWidth="19200" windowHeight="7050"/>
  </bookViews>
  <sheets>
    <sheet name="出発までの流れ" sheetId="10" r:id="rId1"/>
    <sheet name="データ類" sheetId="2" state="hidden" r:id="rId2"/>
  </sheets>
  <definedNames>
    <definedName name="Aプラン">データ類!$F$3:$F$6</definedName>
    <definedName name="Bプラン">データ類!$H$3:$H$6</definedName>
    <definedName name="Cプラン">データ類!$J$3:$J$6</definedName>
    <definedName name="Dプラン">データ類!$M$3:$M$6</definedName>
    <definedName name="_xlnm.Print_Area" localSheetId="1">データ類!$A$1</definedName>
    <definedName name="_xlnm.Print_Area" localSheetId="0">出発までの流れ!$A$1:$AB$57</definedName>
    <definedName name="その他">データ類!$L$6</definedName>
    <definedName name="人数報告日">出発までの流れ!$A$13,出発までの流れ!$A$21,出発までの流れ!$A$29,出発までの流れ!$A$38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2" l="1"/>
  <c r="C50" i="2"/>
  <c r="D50" i="2"/>
  <c r="B51" i="2"/>
  <c r="C51" i="2"/>
  <c r="D51" i="2" s="1"/>
  <c r="B35" i="2"/>
  <c r="C35" i="2"/>
  <c r="D35" i="2" s="1"/>
  <c r="B36" i="2"/>
  <c r="C36" i="2"/>
  <c r="D36" i="2" s="1"/>
  <c r="B37" i="2"/>
  <c r="C37" i="2"/>
  <c r="D37" i="2" s="1"/>
  <c r="B38" i="2"/>
  <c r="D38" i="2"/>
  <c r="B39" i="2"/>
  <c r="C39" i="2"/>
  <c r="D39" i="2"/>
  <c r="B40" i="2"/>
  <c r="C40" i="2"/>
  <c r="D40" i="2" s="1"/>
  <c r="B41" i="2"/>
  <c r="C41" i="2"/>
  <c r="D41" i="2" s="1"/>
  <c r="B42" i="2"/>
  <c r="C42" i="2"/>
  <c r="D42" i="2" s="1"/>
  <c r="B43" i="2"/>
  <c r="C43" i="2"/>
  <c r="D43" i="2" s="1"/>
  <c r="B44" i="2"/>
  <c r="C44" i="2"/>
  <c r="D44" i="2" s="1"/>
  <c r="B45" i="2"/>
  <c r="C45" i="2"/>
  <c r="D45" i="2" s="1"/>
  <c r="B46" i="2"/>
  <c r="C46" i="2"/>
  <c r="D46" i="2" s="1"/>
  <c r="B47" i="2"/>
  <c r="C47" i="2"/>
  <c r="D47" i="2" s="1"/>
  <c r="B48" i="2"/>
  <c r="C48" i="2"/>
  <c r="D48" i="2"/>
  <c r="B49" i="2"/>
  <c r="C49" i="2"/>
  <c r="D49" i="2" s="1"/>
  <c r="C61" i="2"/>
  <c r="C63" i="2"/>
  <c r="C10" i="2"/>
  <c r="C11" i="2"/>
  <c r="C62" i="2" s="1"/>
  <c r="C13" i="2"/>
  <c r="C66" i="2" s="1"/>
  <c r="C14" i="2"/>
  <c r="A25" i="10" l="1"/>
  <c r="A46" i="10" l="1"/>
  <c r="AK26" i="10" l="1"/>
  <c r="D25" i="10" s="1"/>
  <c r="D128" i="2" l="1"/>
  <c r="B128" i="2"/>
  <c r="D127" i="2"/>
  <c r="B127" i="2"/>
  <c r="D126" i="2"/>
  <c r="B126" i="2"/>
  <c r="D125" i="2"/>
  <c r="B125" i="2"/>
  <c r="D124" i="2"/>
  <c r="B124" i="2"/>
  <c r="D123" i="2"/>
  <c r="B123" i="2"/>
  <c r="D122" i="2"/>
  <c r="C122" i="2"/>
  <c r="B122" i="2"/>
  <c r="D121" i="2"/>
  <c r="B121" i="2"/>
  <c r="D120" i="2"/>
  <c r="B120" i="2"/>
  <c r="D119" i="2"/>
  <c r="B119" i="2"/>
  <c r="D118" i="2"/>
  <c r="B118" i="2"/>
  <c r="D117" i="2"/>
  <c r="B117" i="2"/>
  <c r="D116" i="2"/>
  <c r="B116" i="2"/>
  <c r="D115" i="2"/>
  <c r="B115" i="2"/>
  <c r="D114" i="2"/>
  <c r="B114" i="2"/>
  <c r="D113" i="2"/>
  <c r="B113" i="2"/>
  <c r="D112" i="2"/>
  <c r="B112" i="2"/>
  <c r="D111" i="2"/>
  <c r="B111" i="2"/>
  <c r="C110" i="2"/>
  <c r="D110" i="2" s="1"/>
  <c r="B110" i="2"/>
  <c r="D109" i="2"/>
  <c r="C109" i="2"/>
  <c r="B109" i="2"/>
  <c r="D108" i="2"/>
  <c r="B108" i="2"/>
  <c r="C107" i="2"/>
  <c r="D107" i="2" s="1"/>
  <c r="B107" i="2"/>
  <c r="D106" i="2"/>
  <c r="B106" i="2"/>
  <c r="C105" i="2"/>
  <c r="D105" i="2" s="1"/>
  <c r="B105" i="2"/>
  <c r="D104" i="2"/>
  <c r="B104" i="2"/>
  <c r="D101" i="2"/>
  <c r="B101" i="2"/>
  <c r="D100" i="2"/>
  <c r="B100" i="2"/>
  <c r="D99" i="2"/>
  <c r="B99" i="2"/>
  <c r="D98" i="2"/>
  <c r="B98" i="2"/>
  <c r="D97" i="2"/>
  <c r="B97" i="2"/>
  <c r="D96" i="2"/>
  <c r="B96" i="2"/>
  <c r="D95" i="2"/>
  <c r="B95" i="2"/>
  <c r="D94" i="2"/>
  <c r="B94" i="2"/>
  <c r="D93" i="2"/>
  <c r="B93" i="2"/>
  <c r="C92" i="2"/>
  <c r="D92" i="2" s="1"/>
  <c r="B92" i="2"/>
  <c r="D91" i="2"/>
  <c r="B91" i="2"/>
  <c r="B90" i="2"/>
  <c r="D89" i="2"/>
  <c r="B89" i="2"/>
  <c r="B88" i="2"/>
  <c r="B87" i="2"/>
  <c r="B86" i="2"/>
  <c r="B85" i="2"/>
  <c r="C84" i="2"/>
  <c r="D84" i="2" s="1"/>
  <c r="B84" i="2"/>
  <c r="B83" i="2"/>
  <c r="B82" i="2"/>
  <c r="B81" i="2"/>
  <c r="B80" i="2"/>
  <c r="B79" i="2"/>
  <c r="B78" i="2"/>
  <c r="B77" i="2"/>
  <c r="C76" i="2"/>
  <c r="D76" i="2" s="1"/>
  <c r="B76" i="2"/>
  <c r="B75" i="2"/>
  <c r="B74" i="2"/>
  <c r="B73" i="2"/>
  <c r="B72" i="2"/>
  <c r="B71" i="2"/>
  <c r="B70" i="2"/>
  <c r="B69" i="2"/>
  <c r="B68" i="2"/>
  <c r="D67" i="2"/>
  <c r="B67" i="2"/>
  <c r="B66" i="2"/>
  <c r="D65" i="2"/>
  <c r="B65" i="2"/>
  <c r="C64" i="2"/>
  <c r="D64" i="2" s="1"/>
  <c r="B64" i="2"/>
  <c r="D63" i="2"/>
  <c r="B63" i="2"/>
  <c r="B62" i="2"/>
  <c r="D61" i="2"/>
  <c r="B61" i="2"/>
  <c r="B60" i="2"/>
  <c r="B59" i="2"/>
  <c r="B58" i="2"/>
  <c r="B57" i="2"/>
  <c r="B56" i="2"/>
  <c r="B55" i="2"/>
  <c r="B54" i="2"/>
  <c r="C90" i="2"/>
  <c r="D90" i="2" s="1"/>
  <c r="C34" i="2"/>
  <c r="D34" i="2" s="1"/>
  <c r="B34" i="2"/>
  <c r="C33" i="2"/>
  <c r="C87" i="2" s="1"/>
  <c r="D87" i="2" s="1"/>
  <c r="B33" i="2"/>
  <c r="C32" i="2"/>
  <c r="C86" i="2" s="1"/>
  <c r="D86" i="2" s="1"/>
  <c r="B32" i="2"/>
  <c r="C31" i="2"/>
  <c r="C85" i="2" s="1"/>
  <c r="D85" i="2" s="1"/>
  <c r="B31" i="2"/>
  <c r="D30" i="2"/>
  <c r="B30" i="2"/>
  <c r="C29" i="2"/>
  <c r="C83" i="2" s="1"/>
  <c r="D83" i="2" s="1"/>
  <c r="B29" i="2"/>
  <c r="C28" i="2"/>
  <c r="C82" i="2" s="1"/>
  <c r="D82" i="2" s="1"/>
  <c r="B28" i="2"/>
  <c r="C27" i="2"/>
  <c r="C81" i="2" s="1"/>
  <c r="D81" i="2" s="1"/>
  <c r="B27" i="2"/>
  <c r="C26" i="2"/>
  <c r="C80" i="2" s="1"/>
  <c r="D80" i="2" s="1"/>
  <c r="B26" i="2"/>
  <c r="C25" i="2"/>
  <c r="C79" i="2" s="1"/>
  <c r="D79" i="2" s="1"/>
  <c r="B25" i="2"/>
  <c r="C24" i="2"/>
  <c r="C78" i="2" s="1"/>
  <c r="D78" i="2" s="1"/>
  <c r="B24" i="2"/>
  <c r="C23" i="2"/>
  <c r="C77" i="2" s="1"/>
  <c r="D77" i="2" s="1"/>
  <c r="B23" i="2"/>
  <c r="D22" i="2"/>
  <c r="B22" i="2"/>
  <c r="C21" i="2"/>
  <c r="C75" i="2" s="1"/>
  <c r="D75" i="2" s="1"/>
  <c r="B21" i="2"/>
  <c r="C20" i="2"/>
  <c r="D20" i="2" s="1"/>
  <c r="B20" i="2"/>
  <c r="C19" i="2"/>
  <c r="C73" i="2" s="1"/>
  <c r="D73" i="2" s="1"/>
  <c r="B19" i="2"/>
  <c r="C18" i="2"/>
  <c r="D18" i="2" s="1"/>
  <c r="B18" i="2"/>
  <c r="C17" i="2"/>
  <c r="C71" i="2" s="1"/>
  <c r="D71" i="2" s="1"/>
  <c r="B17" i="2"/>
  <c r="C16" i="2"/>
  <c r="D16" i="2" s="1"/>
  <c r="B16" i="2"/>
  <c r="C15" i="2"/>
  <c r="C69" i="2" s="1"/>
  <c r="D69" i="2" s="1"/>
  <c r="B15" i="2"/>
  <c r="D14" i="2"/>
  <c r="B14" i="2"/>
  <c r="D13" i="2"/>
  <c r="D66" i="2"/>
  <c r="B13" i="2"/>
  <c r="D12" i="2"/>
  <c r="B12" i="2"/>
  <c r="D62" i="2"/>
  <c r="B11" i="2"/>
  <c r="D10" i="2"/>
  <c r="B10" i="2"/>
  <c r="C9" i="2"/>
  <c r="C60" i="2" s="1"/>
  <c r="D60" i="2" s="1"/>
  <c r="B9" i="2"/>
  <c r="C8" i="2"/>
  <c r="C59" i="2" s="1"/>
  <c r="D59" i="2" s="1"/>
  <c r="B8" i="2"/>
  <c r="C7" i="2"/>
  <c r="C58" i="2" s="1"/>
  <c r="D58" i="2" s="1"/>
  <c r="B7" i="2"/>
  <c r="C6" i="2"/>
  <c r="C57" i="2" s="1"/>
  <c r="D57" i="2" s="1"/>
  <c r="B6" i="2"/>
  <c r="C5" i="2"/>
  <c r="D5" i="2" s="1"/>
  <c r="B5" i="2"/>
  <c r="C4" i="2"/>
  <c r="C55" i="2" s="1"/>
  <c r="D55" i="2" s="1"/>
  <c r="B4" i="2"/>
  <c r="C3" i="2"/>
  <c r="C54" i="2" s="1"/>
  <c r="D54" i="2" s="1"/>
  <c r="B3" i="2"/>
  <c r="D24" i="2" l="1"/>
  <c r="D9" i="2"/>
  <c r="D19" i="2"/>
  <c r="D33" i="2"/>
  <c r="D3" i="2"/>
  <c r="D21" i="2"/>
  <c r="D26" i="2"/>
  <c r="D31" i="2"/>
  <c r="C56" i="2"/>
  <c r="D56" i="2" s="1"/>
  <c r="D15" i="2"/>
  <c r="D28" i="2"/>
  <c r="D7" i="2"/>
  <c r="D17" i="2"/>
  <c r="C88" i="2"/>
  <c r="D88" i="2" s="1"/>
  <c r="C68" i="2"/>
  <c r="D68" i="2" s="1"/>
  <c r="C72" i="2"/>
  <c r="D72" i="2" s="1"/>
  <c r="D4" i="2"/>
  <c r="D8" i="2"/>
  <c r="D11" i="2"/>
  <c r="D25" i="2"/>
  <c r="D29" i="2"/>
  <c r="D32" i="2"/>
  <c r="C70" i="2"/>
  <c r="D70" i="2" s="1"/>
  <c r="C74" i="2"/>
  <c r="D74" i="2" s="1"/>
  <c r="D6" i="2"/>
  <c r="D23" i="2"/>
  <c r="D27" i="2"/>
  <c r="AK14" i="10" l="1"/>
  <c r="A13" i="10" s="1"/>
  <c r="AK18" i="10"/>
  <c r="A17" i="10" s="1"/>
  <c r="AK22" i="10"/>
  <c r="A21" i="10" s="1"/>
  <c r="AK30" i="10"/>
  <c r="A29" i="10" s="1"/>
  <c r="AK39" i="10"/>
  <c r="A38" i="10" s="1"/>
  <c r="AK43" i="10"/>
  <c r="D46" i="10"/>
  <c r="A42" i="10" l="1"/>
  <c r="D42" i="10" s="1"/>
  <c r="D17" i="10"/>
  <c r="D38" i="10"/>
  <c r="D13" i="10"/>
  <c r="D21" i="10" l="1"/>
  <c r="D29" i="10"/>
  <c r="X10" i="10" l="1"/>
  <c r="U10" i="10"/>
  <c r="Z10" i="10" l="1"/>
  <c r="L10" i="10"/>
</calcChain>
</file>

<file path=xl/sharedStrings.xml><?xml version="1.0" encoding="utf-8"?>
<sst xmlns="http://schemas.openxmlformats.org/spreadsheetml/2006/main" count="80" uniqueCount="80">
  <si>
    <t>合宿日程</t>
    <rPh sb="0" eb="4">
      <t>ガッシュクニッテイ</t>
    </rPh>
    <phoneticPr fontId="1"/>
  </si>
  <si>
    <t>合宿当日</t>
    <rPh sb="0" eb="4">
      <t>ガッシュクトウジツ</t>
    </rPh>
    <phoneticPr fontId="1"/>
  </si>
  <si>
    <t>合宿終了後</t>
    <rPh sb="0" eb="5">
      <t>ガッシュクシュウリョウゴ</t>
    </rPh>
    <phoneticPr fontId="1"/>
  </si>
  <si>
    <t>休日</t>
    <rPh sb="0" eb="2">
      <t>キュウジツ</t>
    </rPh>
    <phoneticPr fontId="1"/>
  </si>
  <si>
    <t>直前平日</t>
    <rPh sb="0" eb="2">
      <t>チョクゼン</t>
    </rPh>
    <rPh sb="2" eb="4">
      <t>ヘイジツ</t>
    </rPh>
    <phoneticPr fontId="1"/>
  </si>
  <si>
    <t>様</t>
    <rPh sb="0" eb="1">
      <t>サマ</t>
    </rPh>
    <phoneticPr fontId="1"/>
  </si>
  <si>
    <t>団体名：</t>
    <rPh sb="0" eb="3">
      <t>ダンタイメイ</t>
    </rPh>
    <phoneticPr fontId="1"/>
  </si>
  <si>
    <t>泊</t>
    <rPh sb="0" eb="1">
      <t>ハク</t>
    </rPh>
    <phoneticPr fontId="1"/>
  </si>
  <si>
    <t>日</t>
    <rPh sb="0" eb="1">
      <t>ヒ</t>
    </rPh>
    <phoneticPr fontId="1"/>
  </si>
  <si>
    <t>）</t>
    <phoneticPr fontId="1"/>
  </si>
  <si>
    <t>1泊2日</t>
    <rPh sb="1" eb="2">
      <t>ハク</t>
    </rPh>
    <rPh sb="3" eb="4">
      <t>ニチ</t>
    </rPh>
    <phoneticPr fontId="4"/>
  </si>
  <si>
    <t>3泊4日</t>
    <rPh sb="1" eb="2">
      <t>ハク</t>
    </rPh>
    <rPh sb="3" eb="4">
      <t>ニチ</t>
    </rPh>
    <phoneticPr fontId="4"/>
  </si>
  <si>
    <t>6泊7日</t>
    <rPh sb="1" eb="2">
      <t>ハク</t>
    </rPh>
    <rPh sb="3" eb="4">
      <t>ニチ</t>
    </rPh>
    <phoneticPr fontId="4"/>
  </si>
  <si>
    <t>A1</t>
  </si>
  <si>
    <t>A1(600円)</t>
  </si>
  <si>
    <t>B1</t>
  </si>
  <si>
    <t>B1(600円)</t>
  </si>
  <si>
    <t>C1</t>
  </si>
  <si>
    <t>C1(600円)</t>
  </si>
  <si>
    <t>A2</t>
  </si>
  <si>
    <t>A2(700円)</t>
    <phoneticPr fontId="4"/>
  </si>
  <si>
    <t>B2</t>
  </si>
  <si>
    <t>B2(700円)</t>
  </si>
  <si>
    <t>C2</t>
  </si>
  <si>
    <t>C2(700円)</t>
  </si>
  <si>
    <t>A3</t>
  </si>
  <si>
    <t>B3</t>
  </si>
  <si>
    <t>B3(800円)</t>
  </si>
  <si>
    <t>C3</t>
  </si>
  <si>
    <t>C3(800円)</t>
  </si>
  <si>
    <t>A4</t>
  </si>
  <si>
    <t>A4(1100円)</t>
    <phoneticPr fontId="4"/>
  </si>
  <si>
    <t>B4</t>
  </si>
  <si>
    <t>B4(1100円)</t>
  </si>
  <si>
    <t>C4</t>
  </si>
  <si>
    <t>C4(1100円)</t>
  </si>
  <si>
    <t>A5</t>
  </si>
  <si>
    <t>B5</t>
  </si>
  <si>
    <t>C5</t>
  </si>
  <si>
    <t>A6</t>
  </si>
  <si>
    <t>B6</t>
  </si>
  <si>
    <t>C6</t>
  </si>
  <si>
    <t>A7</t>
  </si>
  <si>
    <t>B7</t>
  </si>
  <si>
    <t>C7</t>
  </si>
  <si>
    <t>A3(800円)</t>
    <phoneticPr fontId="4"/>
  </si>
  <si>
    <t>案件CD：</t>
    <rPh sb="0" eb="2">
      <t>アンケン</t>
    </rPh>
    <phoneticPr fontId="1"/>
  </si>
  <si>
    <t>…入力必須項目</t>
    <phoneticPr fontId="1"/>
  </si>
  <si>
    <t>～</t>
    <phoneticPr fontId="1"/>
  </si>
  <si>
    <t>（</t>
    <phoneticPr fontId="1"/>
  </si>
  <si>
    <t>《 ご出発までの流れ 》</t>
    <rPh sb="3" eb="5">
      <t>シュッパツ</t>
    </rPh>
    <rPh sb="8" eb="9">
      <t>ナガ</t>
    </rPh>
    <phoneticPr fontId="1"/>
  </si>
  <si>
    <t>・合宿の振り返り、フィードバック ⇒ 担当社員へ連絡
・次年度の予約打ち合わせ</t>
    <rPh sb="1" eb="3">
      <t>ガッシュク</t>
    </rPh>
    <rPh sb="4" eb="5">
      <t>フ</t>
    </rPh>
    <rPh sb="6" eb="7">
      <t>カエ</t>
    </rPh>
    <rPh sb="19" eb="21">
      <t>タントウ</t>
    </rPh>
    <rPh sb="21" eb="23">
      <t>シャイン</t>
    </rPh>
    <rPh sb="24" eb="26">
      <t>レンラク</t>
    </rPh>
    <rPh sb="28" eb="31">
      <t>ジネンド</t>
    </rPh>
    <rPh sb="32" eb="35">
      <t>ヨヤクウ</t>
    </rPh>
    <rPh sb="36" eb="37">
      <t>ア</t>
    </rPh>
    <phoneticPr fontId="1"/>
  </si>
  <si>
    <t xml:space="preserve">
</t>
    <phoneticPr fontId="1"/>
  </si>
  <si>
    <t>TEL 03-5322-0489</t>
    <phoneticPr fontId="1"/>
  </si>
  <si>
    <t>〈営業日〉平日10:00～17:30 〈定休日〉土日祝日・年末年始</t>
    <phoneticPr fontId="1"/>
  </si>
  <si>
    <t>D1</t>
    <phoneticPr fontId="4"/>
  </si>
  <si>
    <t>D2</t>
  </si>
  <si>
    <t>D3</t>
  </si>
  <si>
    <t>D1（600円）</t>
    <rPh sb="6" eb="7">
      <t>エン</t>
    </rPh>
    <phoneticPr fontId="1"/>
  </si>
  <si>
    <t>D1（700円）</t>
    <rPh sb="6" eb="7">
      <t>エン</t>
    </rPh>
    <phoneticPr fontId="1"/>
  </si>
  <si>
    <t>D1（800円）</t>
    <rPh sb="6" eb="7">
      <t>エン</t>
    </rPh>
    <phoneticPr fontId="1"/>
  </si>
  <si>
    <t>D1（1100円）</t>
    <rPh sb="7" eb="8">
      <t>エン</t>
    </rPh>
    <phoneticPr fontId="1"/>
  </si>
  <si>
    <t>D4</t>
    <phoneticPr fontId="1"/>
  </si>
  <si>
    <t>土曜</t>
    <rPh sb="0" eb="2">
      <t>ドヨウ</t>
    </rPh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</si>
  <si>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</si>
  <si>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</si>
  <si>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注意
ご入金（銀行振込み）につきましては、各金融機関の営業時間等を
ご確認のうえ、期限までの着金となるようお手続きをお願いいたします。
ご提出書類は期限・期日の15時までのアップロードをお願いいたします。</t>
    <rPh sb="5" eb="6">
      <t>ベツ</t>
    </rPh>
    <rPh sb="69" eb="71">
      <t>テイシュツ</t>
    </rPh>
    <rPh sb="71" eb="73">
      <t>ショルイ</t>
    </rPh>
    <rPh sb="74" eb="76">
      <t>キゲン</t>
    </rPh>
    <rPh sb="77" eb="79">
      <t>キジツ</t>
    </rPh>
    <rPh sb="82" eb="83">
      <t>ジ</t>
    </rPh>
    <rPh sb="94" eb="95">
      <t>ネガ</t>
    </rPh>
    <phoneticPr fontId="1"/>
  </si>
  <si>
    <t>出発1ヶ月前まで</t>
    <rPh sb="0" eb="2">
      <t>シュッパツ</t>
    </rPh>
    <rPh sb="4" eb="6">
      <t>ゲ</t>
    </rPh>
    <phoneticPr fontId="1"/>
  </si>
  <si>
    <t>出発21日前まで</t>
    <rPh sb="0" eb="2">
      <t>シュッパツ</t>
    </rPh>
    <rPh sb="4" eb="6">
      <t>ニチマエ</t>
    </rPh>
    <phoneticPr fontId="1"/>
  </si>
  <si>
    <t>出発15日前まで</t>
    <rPh sb="0" eb="2">
      <t>シュッパツ</t>
    </rPh>
    <rPh sb="4" eb="6">
      <t>ニチマエ</t>
    </rPh>
    <phoneticPr fontId="1"/>
  </si>
  <si>
    <t>出発7日前まで</t>
    <rPh sb="0" eb="2">
      <t>シュッパツ</t>
    </rPh>
    <rPh sb="3" eb="5">
      <t>ニチマエ</t>
    </rPh>
    <phoneticPr fontId="1"/>
  </si>
  <si>
    <t>出発前日まで</t>
    <rPh sb="0" eb="2">
      <t>シュッパツ</t>
    </rPh>
    <rPh sb="2" eb="4">
      <t>ゼンジツ</t>
    </rPh>
    <phoneticPr fontId="1"/>
  </si>
  <si>
    <t>出発10日前まで</t>
    <rPh sb="0" eb="2">
      <t>シュッパツ</t>
    </rPh>
    <rPh sb="4" eb="6">
      <t>ニチマエ</t>
    </rPh>
    <phoneticPr fontId="1"/>
  </si>
  <si>
    <r>
      <rPr>
        <sz val="11"/>
        <rFont val="HG丸ｺﾞｼｯｸM-PRO"/>
        <family val="3"/>
        <charset val="128"/>
      </rPr>
      <t>　人数報告書（</t>
    </r>
    <r>
      <rPr>
        <b/>
        <u/>
        <sz val="11"/>
        <rFont val="HG丸ｺﾞｼｯｸM-PRO"/>
        <family val="3"/>
        <charset val="128"/>
      </rPr>
      <t>別途ダウンロード</t>
    </r>
    <r>
      <rPr>
        <sz val="11"/>
        <rFont val="HG丸ｺﾞｼｯｸM-PRO"/>
        <family val="3"/>
        <charset val="128"/>
      </rPr>
      <t xml:space="preserve">）① ⇒ </t>
    </r>
    <r>
      <rPr>
        <b/>
        <u/>
        <sz val="11"/>
        <color rgb="FF0070C0"/>
        <rFont val="HG丸ｺﾞｼｯｸM-PRO"/>
        <family val="3"/>
        <charset val="128"/>
      </rPr>
      <t>専用Webサイト</t>
    </r>
    <r>
      <rPr>
        <sz val="11"/>
        <rFont val="HG丸ｺﾞｼｯｸM-PRO"/>
        <family val="3"/>
        <charset val="128"/>
      </rPr>
      <t>より提出
　宿予約金 振込期限</t>
    </r>
    <rPh sb="7" eb="8">
      <t>ベツ</t>
    </rPh>
    <rPh sb="8" eb="9">
      <t>ト</t>
    </rPh>
    <rPh sb="30" eb="32">
      <t>テイシュツ</t>
    </rPh>
    <rPh sb="34" eb="38">
      <t>ヤドヨヤクキン</t>
    </rPh>
    <rPh sb="39" eb="43">
      <t>フリコミキゲン</t>
    </rPh>
    <phoneticPr fontId="1"/>
  </si>
  <si>
    <r>
      <rPr>
        <b/>
        <sz val="14"/>
        <color rgb="FFFF0000"/>
        <rFont val="HG丸ｺﾞｼｯｸM-PRO"/>
        <family val="3"/>
        <charset val="128"/>
      </rPr>
      <t>　　アレルギー連絡票提出期限</t>
    </r>
    <r>
      <rPr>
        <b/>
        <sz val="14"/>
        <color theme="1"/>
        <rFont val="HG丸ｺﾞｼｯｸM-PRO"/>
        <family val="3"/>
        <charset val="128"/>
      </rPr>
      <t>　</t>
    </r>
    <r>
      <rPr>
        <sz val="9"/>
        <color theme="1"/>
        <rFont val="HG丸ｺﾞｼｯｸM-PRO"/>
        <family val="3"/>
        <charset val="128"/>
      </rPr>
      <t>※該当者から宿泊施設へ直接提出</t>
    </r>
    <rPh sb="7" eb="10">
      <t>レンラクヒョウ</t>
    </rPh>
    <rPh sb="10" eb="12">
      <t>テイシュツ</t>
    </rPh>
    <rPh sb="12" eb="14">
      <t>キゲン</t>
    </rPh>
    <rPh sb="16" eb="19">
      <t>ガイトウシャ</t>
    </rPh>
    <rPh sb="21" eb="23">
      <t>シュクハク</t>
    </rPh>
    <rPh sb="23" eb="25">
      <t>シセツ</t>
    </rPh>
    <rPh sb="26" eb="28">
      <t>チョクセツ</t>
    </rPh>
    <rPh sb="28" eb="30">
      <t>テイシュツ</t>
    </rPh>
    <phoneticPr fontId="1"/>
  </si>
  <si>
    <t>　貸切バス残金 振込期限</t>
    <rPh sb="1" eb="3">
      <t>カシキリ</t>
    </rPh>
    <rPh sb="5" eb="7">
      <t>ザンキン</t>
    </rPh>
    <rPh sb="8" eb="10">
      <t>フリコミ</t>
    </rPh>
    <rPh sb="10" eb="12">
      <t>キゲン</t>
    </rPh>
    <phoneticPr fontId="1"/>
  </si>
  <si>
    <r>
      <t>　人数報告書（</t>
    </r>
    <r>
      <rPr>
        <b/>
        <u/>
        <sz val="11"/>
        <color theme="1"/>
        <rFont val="HG丸ｺﾞｼｯｸM-PRO"/>
        <family val="3"/>
        <charset val="128"/>
      </rPr>
      <t>別途ダウンロード</t>
    </r>
    <r>
      <rPr>
        <sz val="11"/>
        <color theme="1"/>
        <rFont val="HG丸ｺﾞｼｯｸM-PRO"/>
        <family val="3"/>
        <charset val="128"/>
      </rPr>
      <t xml:space="preserve">）② ⇒ </t>
    </r>
    <r>
      <rPr>
        <b/>
        <u/>
        <sz val="11"/>
        <color rgb="FF0070C0"/>
        <rFont val="HG丸ｺﾞｼｯｸM-PRO"/>
        <family val="3"/>
        <charset val="128"/>
      </rPr>
      <t>専用Webサイト</t>
    </r>
    <r>
      <rPr>
        <sz val="11"/>
        <color theme="1"/>
        <rFont val="HG丸ｺﾞｼｯｸM-PRO"/>
        <family val="3"/>
        <charset val="128"/>
      </rPr>
      <t>より提出
　貸切バス 変更期限</t>
    </r>
    <rPh sb="7" eb="9">
      <t>ベット</t>
    </rPh>
    <rPh sb="34" eb="36">
      <t>カシキリ</t>
    </rPh>
    <rPh sb="39" eb="41">
      <t>ヘンコウ</t>
    </rPh>
    <rPh sb="41" eb="43">
      <t>キゲン</t>
    </rPh>
    <phoneticPr fontId="1"/>
  </si>
  <si>
    <r>
      <rPr>
        <sz val="11"/>
        <rFont val="HG丸ｺﾞｼｯｸM-PRO"/>
        <family val="3"/>
        <charset val="128"/>
      </rPr>
      <t>　人数報告書（</t>
    </r>
    <r>
      <rPr>
        <b/>
        <u/>
        <sz val="11"/>
        <rFont val="HG丸ｺﾞｼｯｸM-PRO"/>
        <family val="3"/>
        <charset val="128"/>
      </rPr>
      <t>別途ダウンロード</t>
    </r>
    <r>
      <rPr>
        <sz val="11"/>
        <rFont val="HG丸ｺﾞｼｯｸM-PRO"/>
        <family val="3"/>
        <charset val="128"/>
      </rPr>
      <t xml:space="preserve">）③ ⇒ </t>
    </r>
    <r>
      <rPr>
        <b/>
        <u/>
        <sz val="11"/>
        <color rgb="FF0070C0"/>
        <rFont val="HG丸ｺﾞｼｯｸM-PRO"/>
        <family val="3"/>
        <charset val="128"/>
      </rPr>
      <t>専用Webサイト</t>
    </r>
    <r>
      <rPr>
        <sz val="11"/>
        <rFont val="HG丸ｺﾞｼｯｸM-PRO"/>
        <family val="3"/>
        <charset val="128"/>
      </rPr>
      <t>より提出
　旅行参加者名簿 兼 保険加入者名簿（</t>
    </r>
    <r>
      <rPr>
        <b/>
        <u/>
        <sz val="11"/>
        <rFont val="HG丸ｺﾞｼｯｸM-PRO"/>
        <family val="3"/>
        <charset val="128"/>
      </rPr>
      <t>別途ダウンロード</t>
    </r>
    <r>
      <rPr>
        <sz val="11"/>
        <rFont val="HG丸ｺﾞｼｯｸM-PRO"/>
        <family val="3"/>
        <charset val="128"/>
      </rPr>
      <t xml:space="preserve">）
　　　　　　　　　　　　　　　　　　　　　　 ⇒ </t>
    </r>
    <r>
      <rPr>
        <b/>
        <u/>
        <sz val="11"/>
        <color rgb="FF0070C0"/>
        <rFont val="HG丸ｺﾞｼｯｸM-PRO"/>
        <family val="3"/>
        <charset val="128"/>
      </rPr>
      <t>専用Webサイト</t>
    </r>
    <r>
      <rPr>
        <sz val="11"/>
        <rFont val="HG丸ｺﾞｼｯｸM-PRO"/>
        <family val="3"/>
        <charset val="128"/>
      </rPr>
      <t>より提出
　旅行傷害保険に加入する場合　</t>
    </r>
    <r>
      <rPr>
        <sz val="11"/>
        <color rgb="FFFF0000"/>
        <rFont val="HG丸ｺﾞｼｯｸM-PRO"/>
        <family val="3"/>
        <charset val="128"/>
      </rPr>
      <t>［出発3日前まで</t>
    </r>
    <r>
      <rPr>
        <sz val="10"/>
        <color rgb="FFFF0000"/>
        <rFont val="HG丸ｺﾞｼｯｸM-PRO"/>
        <family val="3"/>
        <charset val="128"/>
      </rPr>
      <t>（休業日の場合は前営業日）</t>
    </r>
    <r>
      <rPr>
        <sz val="11"/>
        <color rgb="FFFF0000"/>
        <rFont val="HG丸ｺﾞｼｯｸM-PRO"/>
        <family val="3"/>
        <charset val="128"/>
      </rPr>
      <t>］</t>
    </r>
    <r>
      <rPr>
        <sz val="11"/>
        <rFont val="HG丸ｺﾞｼｯｸM-PRO"/>
        <family val="3"/>
        <charset val="128"/>
      </rPr>
      <t xml:space="preserve">
　　　①保険料入金　※保険料専用の振込先がございます。
　　　②旅行参加者名簿 兼 保険加入者名簿</t>
    </r>
    <rPh sb="42" eb="43">
      <t>ケン</t>
    </rPh>
    <rPh sb="44" eb="51">
      <t>ホケンカニュウシャメイボ</t>
    </rPh>
    <rPh sb="102" eb="104">
      <t>リョコウ</t>
    </rPh>
    <rPh sb="104" eb="106">
      <t>ショウガイ</t>
    </rPh>
    <rPh sb="106" eb="108">
      <t>ホケン</t>
    </rPh>
    <rPh sb="109" eb="111">
      <t>カニュウ</t>
    </rPh>
    <rPh sb="113" eb="115">
      <t>バアイ</t>
    </rPh>
    <rPh sb="143" eb="146">
      <t>ホケンリョウ</t>
    </rPh>
    <rPh sb="146" eb="148">
      <t>ニュウキン</t>
    </rPh>
    <phoneticPr fontId="1"/>
  </si>
  <si>
    <r>
      <rPr>
        <sz val="11"/>
        <rFont val="HG丸ｺﾞｼｯｸM-PRO"/>
        <family val="3"/>
        <charset val="128"/>
      </rPr>
      <t>　人数報告書（</t>
    </r>
    <r>
      <rPr>
        <b/>
        <u/>
        <sz val="11"/>
        <rFont val="HG丸ｺﾞｼｯｸM-PRO"/>
        <family val="3"/>
        <charset val="128"/>
      </rPr>
      <t>別途ダウンロード</t>
    </r>
    <r>
      <rPr>
        <sz val="11"/>
        <rFont val="HG丸ｺﾞｼｯｸM-PRO"/>
        <family val="3"/>
        <charset val="128"/>
      </rPr>
      <t xml:space="preserve">）④ ⇒ </t>
    </r>
    <r>
      <rPr>
        <b/>
        <u/>
        <sz val="11"/>
        <color rgb="FF0070C0"/>
        <rFont val="HG丸ｺﾞｼｯｸM-PRO"/>
        <family val="3"/>
        <charset val="128"/>
      </rPr>
      <t>専用Webサイト</t>
    </r>
    <r>
      <rPr>
        <sz val="11"/>
        <rFont val="HG丸ｺﾞｼｯｸM-PRO"/>
        <family val="3"/>
        <charset val="128"/>
      </rPr>
      <t>より提出
　貸切バス 配車内容の最終確認</t>
    </r>
    <r>
      <rPr>
        <sz val="11"/>
        <color theme="1" tint="0.499984740745262"/>
        <rFont val="HG丸ｺﾞｼｯｸM-PRO"/>
        <family val="3"/>
        <charset val="128"/>
      </rPr>
      <t>（担当社員より連絡いたします）</t>
    </r>
    <rPh sb="7" eb="9">
      <t>ベット</t>
    </rPh>
    <rPh sb="30" eb="32">
      <t>テイシュツ</t>
    </rPh>
    <rPh sb="34" eb="36">
      <t>カシキリ</t>
    </rPh>
    <rPh sb="39" eb="43">
      <t>ハイシャナイヨウ</t>
    </rPh>
    <rPh sb="44" eb="48">
      <t>サイシュウカクニン</t>
    </rPh>
    <rPh sb="49" eb="53">
      <t>タントウシャイン</t>
    </rPh>
    <rPh sb="55" eb="57">
      <t>レンラク</t>
    </rPh>
    <phoneticPr fontId="1"/>
  </si>
  <si>
    <r>
      <t xml:space="preserve">　宿泊料 支払い ⇒ </t>
    </r>
    <r>
      <rPr>
        <sz val="11"/>
        <color theme="0" tint="-0.499984740745262"/>
        <rFont val="HG丸ｺﾞｼｯｸM-PRO"/>
        <family val="3"/>
        <charset val="128"/>
      </rPr>
      <t>宿泊施設へ直接お支払いください
　</t>
    </r>
    <r>
      <rPr>
        <sz val="11"/>
        <color theme="1"/>
        <rFont val="HG丸ｺﾞｼｯｸM-PRO"/>
        <family val="3"/>
        <charset val="128"/>
      </rPr>
      <t>有料道路代 支払い</t>
    </r>
    <r>
      <rPr>
        <sz val="11"/>
        <color theme="0" tint="-0.499984740745262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 xml:space="preserve">⇒ </t>
    </r>
    <r>
      <rPr>
        <sz val="11"/>
        <color theme="0" tint="-0.499984740745262"/>
        <rFont val="HG丸ｺﾞｼｯｸM-PRO"/>
        <family val="3"/>
        <charset val="128"/>
      </rPr>
      <t>乗務員へ直接お支払いください</t>
    </r>
    <rPh sb="1" eb="4">
      <t>シュクハクリョウ</t>
    </rPh>
    <rPh sb="5" eb="7">
      <t>シハラ</t>
    </rPh>
    <rPh sb="11" eb="15">
      <t>シュクハクシセツ</t>
    </rPh>
    <rPh sb="16" eb="18">
      <t>チョクセツ</t>
    </rPh>
    <rPh sb="19" eb="21">
      <t>シハラ</t>
    </rPh>
    <rPh sb="28" eb="33">
      <t>ユウリョウドウロダイ</t>
    </rPh>
    <rPh sb="34" eb="36">
      <t>シハラ</t>
    </rPh>
    <rPh sb="40" eb="43">
      <t>ジョウムイン</t>
    </rPh>
    <rPh sb="44" eb="46">
      <t>チョクセツ</t>
    </rPh>
    <rPh sb="47" eb="49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</si>
</sst>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yyyy&quot;年&quot;m&quot;月&quot;d&quot;日&quot;;@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4" tint="-0.249977111117893"/>
      <name val="HG丸ｺﾞｼｯｸM-PRO"/>
      <family val="3"/>
      <charset val="128"/>
    </font>
    <font>
      <sz val="11"/>
      <color theme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1"/>
      <color rgb="FF0070C0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theme="1" tint="0.499984740745262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2"/>
      <color rgb="FFCC66FF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10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14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>
      <alignment vertical="center"/>
    </xf>
    <xf numFmtId="14" fontId="8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>
      <alignment vertical="center"/>
    </xf>
    <xf numFmtId="0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/>
    </xf>
    <xf numFmtId="0" fontId="18" fillId="0" borderId="0" xfId="1" applyFont="1" applyFill="1" applyBorder="1" applyAlignment="1" applyProtection="1"/>
    <xf numFmtId="0" fontId="5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8" fillId="0" borderId="0" xfId="1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vertical="top"/>
    </xf>
    <xf numFmtId="0" fontId="5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indent="1"/>
    </xf>
    <xf numFmtId="14" fontId="8" fillId="0" borderId="0" xfId="0" applyNumberFormat="1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 indent="1"/>
    </xf>
    <xf numFmtId="0" fontId="8" fillId="0" borderId="0" xfId="0" applyFo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23" fillId="0" borderId="0" xfId="0" applyFont="1">
      <alignment vertical="center"/>
    </xf>
    <xf numFmtId="14" fontId="23" fillId="0" borderId="0" xfId="0" applyNumberFormat="1" applyFont="1">
      <alignment vertical="center"/>
    </xf>
    <xf numFmtId="0" fontId="2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1" applyFont="1" applyFill="1" applyBorder="1" applyAlignment="1" applyProtection="1">
      <alignment horizontal="left" vertical="center" indent="1"/>
    </xf>
    <xf numFmtId="0" fontId="26" fillId="0" borderId="0" xfId="0" applyFont="1" applyBorder="1" applyAlignment="1">
      <alignment horizontal="center" vertical="top" shrinkToFit="1"/>
    </xf>
    <xf numFmtId="0" fontId="27" fillId="0" borderId="0" xfId="0" applyFo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1" applyFont="1" applyFill="1" applyBorder="1" applyAlignment="1">
      <alignment horizontal="left" vertical="center" indent="1"/>
    </xf>
    <xf numFmtId="0" fontId="13" fillId="0" borderId="0" xfId="1" applyFont="1" applyFill="1" applyBorder="1" applyAlignment="1" applyProtection="1">
      <alignment horizontal="left" vertical="center" wrapText="1" indent="1"/>
      <protection locked="0"/>
    </xf>
    <xf numFmtId="0" fontId="13" fillId="0" borderId="0" xfId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  <protection locked="0"/>
    </xf>
    <xf numFmtId="0" fontId="9" fillId="0" borderId="0" xfId="1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>
      <alignment horizontal="right" vertical="center"/>
    </xf>
    <xf numFmtId="0" fontId="18" fillId="0" borderId="0" xfId="1" applyFont="1" applyFill="1" applyBorder="1" applyAlignment="1" applyProtection="1">
      <alignment horizontal="left" vertical="center" wrapText="1" indent="1"/>
      <protection locked="0"/>
    </xf>
    <xf numFmtId="0" fontId="18" fillId="0" borderId="0" xfId="1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8" fillId="0" borderId="0" xfId="1" applyFont="1" applyFill="1" applyBorder="1" applyAlignment="1" applyProtection="1">
      <alignment horizontal="left" vertical="center" wrapText="1" indent="1"/>
    </xf>
    <xf numFmtId="0" fontId="18" fillId="0" borderId="0" xfId="1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7" fillId="0" borderId="2" xfId="0" applyFont="1" applyFill="1" applyBorder="1" applyAlignment="1" applyProtection="1">
      <alignment horizontal="center" vertical="top" shrinkToFit="1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0" fontId="11" fillId="0" borderId="1" xfId="0" applyFont="1" applyBorder="1" applyAlignment="1" applyProtection="1">
      <alignment horizontal="center" shrinkToFit="1"/>
      <protection locked="0"/>
    </xf>
    <xf numFmtId="0" fontId="5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/>
    <cellStyle name="標準 2 2" xfId="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66FF"/>
      <color rgb="FFEEA7FF"/>
      <color rgb="FFCC00FF"/>
      <color rgb="FF99FF66"/>
      <color rgb="FFE3ABFF"/>
      <color rgb="FFF5C9FF"/>
      <color rgb="FFD6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97194</xdr:colOff>
      <xdr:row>8</xdr:row>
      <xdr:rowOff>143604</xdr:rowOff>
    </xdr:from>
    <xdr:to>
      <xdr:col>38</xdr:col>
      <xdr:colOff>219075</xdr:colOff>
      <xdr:row>12</xdr:row>
      <xdr:rowOff>0</xdr:rowOff>
    </xdr:to>
    <xdr:sp macro="" textlink="">
      <xdr:nvSpPr>
        <xdr:cNvPr id="3" name="正方形/長方形 2"/>
        <xdr:cNvSpPr/>
      </xdr:nvSpPr>
      <xdr:spPr>
        <a:xfrm>
          <a:off x="8850669" y="1667604"/>
          <a:ext cx="2198331" cy="80889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i="0">
              <a:solidFill>
                <a:sysClr val="windowText" lastClr="000000"/>
              </a:solidFill>
            </a:rPr>
            <a:t>【</a:t>
          </a:r>
          <a:r>
            <a:rPr kumimoji="1" lang="ja-JP" altLang="en-US" sz="1100" i="0">
              <a:solidFill>
                <a:sysClr val="windowText" lastClr="000000"/>
              </a:solidFill>
            </a:rPr>
            <a:t>案件</a:t>
          </a:r>
          <a:r>
            <a:rPr kumimoji="1" lang="en-US" altLang="ja-JP" sz="1100" i="0">
              <a:solidFill>
                <a:sysClr val="windowText" lastClr="000000"/>
              </a:solidFill>
            </a:rPr>
            <a:t>CD</a:t>
          </a:r>
          <a:r>
            <a:rPr kumimoji="1" lang="ja-JP" altLang="en-US" sz="1100" i="0">
              <a:solidFill>
                <a:sysClr val="windowText" lastClr="000000"/>
              </a:solidFill>
            </a:rPr>
            <a:t>について</a:t>
          </a:r>
          <a:r>
            <a:rPr kumimoji="1" lang="en-US" altLang="ja-JP" sz="1100" i="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1100" i="0">
              <a:solidFill>
                <a:sysClr val="windowText" lastClr="000000"/>
              </a:solidFill>
            </a:rPr>
            <a:t>『</a:t>
          </a:r>
          <a:r>
            <a:rPr kumimoji="1" lang="ja-JP" altLang="en-US" sz="1100" i="0">
              <a:solidFill>
                <a:sysClr val="windowText" lastClr="000000"/>
              </a:solidFill>
            </a:rPr>
            <a:t>入金案内書</a:t>
          </a:r>
          <a:r>
            <a:rPr kumimoji="1" lang="en-US" altLang="ja-JP" sz="1100" i="0">
              <a:solidFill>
                <a:sysClr val="windowText" lastClr="000000"/>
              </a:solidFill>
            </a:rPr>
            <a:t>』</a:t>
          </a:r>
          <a:r>
            <a:rPr kumimoji="1" lang="ja-JP" altLang="en-US" sz="1100" i="0">
              <a:solidFill>
                <a:sysClr val="windowText" lastClr="000000"/>
              </a:solidFill>
            </a:rPr>
            <a:t>右上部「</a:t>
          </a:r>
          <a:r>
            <a:rPr kumimoji="1" lang="en-US" altLang="ja-JP" sz="1100" i="0">
              <a:solidFill>
                <a:sysClr val="windowText" lastClr="000000"/>
              </a:solidFill>
            </a:rPr>
            <a:t>No.</a:t>
          </a:r>
          <a:r>
            <a:rPr kumimoji="1" lang="ja-JP" altLang="en-US" sz="1100" i="0">
              <a:solidFill>
                <a:sysClr val="windowText" lastClr="000000"/>
              </a:solidFill>
            </a:rPr>
            <a:t>」の</a:t>
          </a:r>
          <a:endParaRPr kumimoji="1" lang="en-US" altLang="ja-JP" sz="1100" i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i="0" u="sng">
              <a:solidFill>
                <a:srgbClr val="FF0000"/>
              </a:solidFill>
            </a:rPr>
            <a:t>下</a:t>
          </a:r>
          <a:r>
            <a:rPr kumimoji="1" lang="en-US" altLang="ja-JP" sz="1100" b="1" i="0" u="sng">
              <a:solidFill>
                <a:srgbClr val="FF0000"/>
              </a:solidFill>
            </a:rPr>
            <a:t>5</a:t>
          </a:r>
          <a:r>
            <a:rPr kumimoji="1" lang="ja-JP" altLang="en-US" sz="1100" b="1" i="0" u="sng">
              <a:solidFill>
                <a:srgbClr val="FF0000"/>
              </a:solidFill>
            </a:rPr>
            <a:t>ケタ</a:t>
          </a:r>
          <a:r>
            <a:rPr kumimoji="1" lang="ja-JP" altLang="en-US" sz="1100" i="0">
              <a:solidFill>
                <a:sysClr val="windowText" lastClr="000000"/>
              </a:solidFill>
            </a:rPr>
            <a:t>をご記入ください</a:t>
          </a:r>
          <a:endParaRPr kumimoji="1" lang="en-US" altLang="ja-JP" sz="1100" i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31</xdr:col>
      <xdr:colOff>173081</xdr:colOff>
      <xdr:row>2</xdr:row>
      <xdr:rowOff>164575</xdr:rowOff>
    </xdr:from>
    <xdr:to>
      <xdr:col>40</xdr:col>
      <xdr:colOff>4156</xdr:colOff>
      <xdr:row>7</xdr:row>
      <xdr:rowOff>20131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55" r="19205" b="78775"/>
        <a:stretch/>
      </xdr:blipFill>
      <xdr:spPr>
        <a:xfrm>
          <a:off x="8094382" y="572789"/>
          <a:ext cx="2912213" cy="83766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38</xdr:col>
      <xdr:colOff>219467</xdr:colOff>
      <xdr:row>3</xdr:row>
      <xdr:rowOff>63878</xdr:rowOff>
    </xdr:from>
    <xdr:to>
      <xdr:col>38</xdr:col>
      <xdr:colOff>400439</xdr:colOff>
      <xdr:row>6</xdr:row>
      <xdr:rowOff>11857</xdr:rowOff>
    </xdr:to>
    <xdr:sp macro="" textlink="">
      <xdr:nvSpPr>
        <xdr:cNvPr id="5" name="強調線吹き出し 1 4"/>
        <xdr:cNvSpPr/>
      </xdr:nvSpPr>
      <xdr:spPr>
        <a:xfrm rot="16200000">
          <a:off x="10880138" y="804632"/>
          <a:ext cx="519479" cy="180972"/>
        </a:xfrm>
        <a:prstGeom prst="accentCallout1">
          <a:avLst>
            <a:gd name="adj1" fmla="val 18750"/>
            <a:gd name="adj2" fmla="val -8333"/>
            <a:gd name="adj3" fmla="val -126289"/>
            <a:gd name="adj4" fmla="val -115784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9</xdr:row>
      <xdr:rowOff>2484</xdr:rowOff>
    </xdr:from>
    <xdr:to>
      <xdr:col>28</xdr:col>
      <xdr:colOff>0</xdr:colOff>
      <xdr:row>10</xdr:row>
      <xdr:rowOff>0</xdr:rowOff>
    </xdr:to>
    <xdr:sp macro="" textlink="">
      <xdr:nvSpPr>
        <xdr:cNvPr id="56" name="角丸四角形 55"/>
        <xdr:cNvSpPr/>
      </xdr:nvSpPr>
      <xdr:spPr>
        <a:xfrm>
          <a:off x="248478" y="1667288"/>
          <a:ext cx="7147892" cy="395082"/>
        </a:xfrm>
        <a:prstGeom prst="roundRect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31</xdr:col>
      <xdr:colOff>97194</xdr:colOff>
      <xdr:row>11</xdr:row>
      <xdr:rowOff>38877</xdr:rowOff>
    </xdr:from>
    <xdr:to>
      <xdr:col>33</xdr:col>
      <xdr:colOff>55596</xdr:colOff>
      <xdr:row>12</xdr:row>
      <xdr:rowOff>150979</xdr:rowOff>
    </xdr:to>
    <xdr:sp macro="" textlink="">
      <xdr:nvSpPr>
        <xdr:cNvPr id="6148" name="AutoShape 4" descr="http://192.168.0.11/cgi-bin/cbgrn/grn.cgi/message/file_download/-/%E5%AE%B6-01.jpg?cid=9648&amp;rid=564827&amp;mid=196465&amp;rfid=689112&amp;hash=04787da406c463b297e4319b58b764157231e8f5&amp;.jpg&amp;nolog=1"/>
        <xdr:cNvSpPr>
          <a:spLocks noChangeAspect="1" noChangeArrowheads="1"/>
        </xdr:cNvSpPr>
      </xdr:nvSpPr>
      <xdr:spPr bwMode="auto">
        <a:xfrm>
          <a:off x="8018495" y="2352091"/>
          <a:ext cx="308299" cy="308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97194</xdr:colOff>
      <xdr:row>11</xdr:row>
      <xdr:rowOff>38877</xdr:rowOff>
    </xdr:from>
    <xdr:to>
      <xdr:col>33</xdr:col>
      <xdr:colOff>55596</xdr:colOff>
      <xdr:row>12</xdr:row>
      <xdr:rowOff>152222</xdr:rowOff>
    </xdr:to>
    <xdr:sp macro="" textlink="">
      <xdr:nvSpPr>
        <xdr:cNvPr id="6150" name="AutoShape 6" descr="http://192.168.0.11/cgi-bin/cbgrn/grn.cgi/message/file_download/-/%E3%83%90%E3%82%B9.png?cid=9648&amp;rid=564827&amp;mid=196465&amp;rfid=689111&amp;hash=d99981c40e40baa95aeaa4ebfa91713a8138ca3d&amp;.png&amp;nolog=1"/>
        <xdr:cNvSpPr>
          <a:spLocks noChangeAspect="1" noChangeArrowheads="1"/>
        </xdr:cNvSpPr>
      </xdr:nvSpPr>
      <xdr:spPr bwMode="auto">
        <a:xfrm>
          <a:off x="8018495" y="2352091"/>
          <a:ext cx="308299" cy="3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28</xdr:col>
      <xdr:colOff>0</xdr:colOff>
      <xdr:row>14</xdr:row>
      <xdr:rowOff>0</xdr:rowOff>
    </xdr:to>
    <xdr:sp macro="" textlink="">
      <xdr:nvSpPr>
        <xdr:cNvPr id="55" name="角丸四角形 54"/>
        <xdr:cNvSpPr/>
      </xdr:nvSpPr>
      <xdr:spPr>
        <a:xfrm>
          <a:off x="1619250" y="2276475"/>
          <a:ext cx="5819775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28</xdr:col>
      <xdr:colOff>0</xdr:colOff>
      <xdr:row>18</xdr:row>
      <xdr:rowOff>0</xdr:rowOff>
    </xdr:to>
    <xdr:sp macro="" textlink="">
      <xdr:nvSpPr>
        <xdr:cNvPr id="57" name="角丸四角形 56"/>
        <xdr:cNvSpPr/>
      </xdr:nvSpPr>
      <xdr:spPr>
        <a:xfrm>
          <a:off x="1619250" y="3076575"/>
          <a:ext cx="5819775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8" name="角丸四角形 57"/>
        <xdr:cNvSpPr/>
      </xdr:nvSpPr>
      <xdr:spPr>
        <a:xfrm>
          <a:off x="247650" y="3076575"/>
          <a:ext cx="1238250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59" name="角丸四角形 58"/>
        <xdr:cNvSpPr/>
      </xdr:nvSpPr>
      <xdr:spPr>
        <a:xfrm>
          <a:off x="247650" y="3876675"/>
          <a:ext cx="1238250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62" name="角丸四角形 61"/>
        <xdr:cNvSpPr/>
      </xdr:nvSpPr>
      <xdr:spPr>
        <a:xfrm>
          <a:off x="247650" y="4676775"/>
          <a:ext cx="1238250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66" name="角丸四角形 65"/>
        <xdr:cNvSpPr/>
      </xdr:nvSpPr>
      <xdr:spPr>
        <a:xfrm>
          <a:off x="247650" y="6877050"/>
          <a:ext cx="1238250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68" name="角丸四角形 67"/>
        <xdr:cNvSpPr/>
      </xdr:nvSpPr>
      <xdr:spPr>
        <a:xfrm>
          <a:off x="247650" y="7277100"/>
          <a:ext cx="1238250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71" name="角丸四角形 70"/>
        <xdr:cNvSpPr/>
      </xdr:nvSpPr>
      <xdr:spPr>
        <a:xfrm>
          <a:off x="247650" y="8077200"/>
          <a:ext cx="1238250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81" name="角丸四角形 80"/>
        <xdr:cNvSpPr/>
      </xdr:nvSpPr>
      <xdr:spPr>
        <a:xfrm>
          <a:off x="1619250" y="7677150"/>
          <a:ext cx="5810250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204108</xdr:colOff>
      <xdr:row>52</xdr:row>
      <xdr:rowOff>198774</xdr:rowOff>
    </xdr:from>
    <xdr:to>
      <xdr:col>11</xdr:col>
      <xdr:colOff>83272</xdr:colOff>
      <xdr:row>56</xdr:row>
      <xdr:rowOff>75860</xdr:rowOff>
    </xdr:to>
    <xdr:pic>
      <xdr:nvPicPr>
        <xdr:cNvPr id="83" name="図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408" y="10676274"/>
          <a:ext cx="2714683" cy="73946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53</xdr:row>
      <xdr:rowOff>8165</xdr:rowOff>
    </xdr:from>
    <xdr:to>
      <xdr:col>28</xdr:col>
      <xdr:colOff>0</xdr:colOff>
      <xdr:row>53</xdr:row>
      <xdr:rowOff>8165</xdr:rowOff>
    </xdr:to>
    <xdr:cxnSp macro="">
      <xdr:nvCxnSpPr>
        <xdr:cNvPr id="84" name="直線コネクタ 83"/>
        <xdr:cNvCxnSpPr/>
      </xdr:nvCxnSpPr>
      <xdr:spPr>
        <a:xfrm>
          <a:off x="323850" y="10752365"/>
          <a:ext cx="7105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47</xdr:row>
      <xdr:rowOff>0</xdr:rowOff>
    </xdr:from>
    <xdr:to>
      <xdr:col>4</xdr:col>
      <xdr:colOff>0</xdr:colOff>
      <xdr:row>51</xdr:row>
      <xdr:rowOff>149799</xdr:rowOff>
    </xdr:to>
    <xdr:grpSp>
      <xdr:nvGrpSpPr>
        <xdr:cNvPr id="85" name="グループ化 84"/>
        <xdr:cNvGrpSpPr/>
      </xdr:nvGrpSpPr>
      <xdr:grpSpPr>
        <a:xfrm>
          <a:off x="0" y="9144000"/>
          <a:ext cx="1143000" cy="911799"/>
          <a:chOff x="142396" y="10449814"/>
          <a:chExt cx="1147867" cy="1335508"/>
        </a:xfrm>
      </xdr:grpSpPr>
      <xdr:sp macro="" textlink="">
        <xdr:nvSpPr>
          <xdr:cNvPr id="86" name="二等辺三角形 85"/>
          <xdr:cNvSpPr/>
        </xdr:nvSpPr>
        <xdr:spPr>
          <a:xfrm flipH="1" flipV="1">
            <a:off x="142396" y="10738400"/>
            <a:ext cx="1146881" cy="1046922"/>
          </a:xfrm>
          <a:prstGeom prst="triangle">
            <a:avLst>
              <a:gd name="adj" fmla="val 0"/>
            </a:avLst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7" name="正方形/長方形 86"/>
          <xdr:cNvSpPr/>
        </xdr:nvSpPr>
        <xdr:spPr>
          <a:xfrm>
            <a:off x="514655" y="10449814"/>
            <a:ext cx="775608" cy="538189"/>
          </a:xfrm>
          <a:prstGeom prst="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2925</xdr:colOff>
      <xdr:row>44</xdr:row>
      <xdr:rowOff>0</xdr:rowOff>
    </xdr:to>
    <xdr:sp macro="" textlink="">
      <xdr:nvSpPr>
        <xdr:cNvPr id="93" name="正方形/長方形 92"/>
        <xdr:cNvSpPr/>
      </xdr:nvSpPr>
      <xdr:spPr>
        <a:xfrm>
          <a:off x="495300" y="8277225"/>
          <a:ext cx="745875" cy="2000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39</xdr:row>
      <xdr:rowOff>1</xdr:rowOff>
    </xdr:from>
    <xdr:to>
      <xdr:col>4</xdr:col>
      <xdr:colOff>2925</xdr:colOff>
      <xdr:row>40</xdr:row>
      <xdr:rowOff>0</xdr:rowOff>
    </xdr:to>
    <xdr:sp macro="" textlink="">
      <xdr:nvSpPr>
        <xdr:cNvPr id="94" name="正方形/長方形 93"/>
        <xdr:cNvSpPr/>
      </xdr:nvSpPr>
      <xdr:spPr>
        <a:xfrm>
          <a:off x="495300" y="7477126"/>
          <a:ext cx="745875" cy="200024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2925</xdr:colOff>
      <xdr:row>36</xdr:row>
      <xdr:rowOff>16565</xdr:rowOff>
    </xdr:to>
    <xdr:sp macro="" textlink="">
      <xdr:nvSpPr>
        <xdr:cNvPr id="95" name="正方形/長方形 94"/>
        <xdr:cNvSpPr/>
      </xdr:nvSpPr>
      <xdr:spPr>
        <a:xfrm>
          <a:off x="495300" y="5391150"/>
          <a:ext cx="745875" cy="150246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253836</xdr:colOff>
      <xdr:row>18</xdr:row>
      <xdr:rowOff>1</xdr:rowOff>
    </xdr:from>
    <xdr:to>
      <xdr:col>4</xdr:col>
      <xdr:colOff>0</xdr:colOff>
      <xdr:row>19</xdr:row>
      <xdr:rowOff>0</xdr:rowOff>
    </xdr:to>
    <xdr:sp macro="" textlink="">
      <xdr:nvSpPr>
        <xdr:cNvPr id="98" name="正方形/長方形 97"/>
        <xdr:cNvSpPr/>
      </xdr:nvSpPr>
      <xdr:spPr>
        <a:xfrm>
          <a:off x="491961" y="3676651"/>
          <a:ext cx="746289" cy="200024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4</xdr:col>
      <xdr:colOff>2925</xdr:colOff>
      <xdr:row>15</xdr:row>
      <xdr:rowOff>0</xdr:rowOff>
    </xdr:to>
    <xdr:sp macro="" textlink="">
      <xdr:nvSpPr>
        <xdr:cNvPr id="99" name="正方形/長方形 98"/>
        <xdr:cNvSpPr/>
      </xdr:nvSpPr>
      <xdr:spPr>
        <a:xfrm>
          <a:off x="495300" y="2876550"/>
          <a:ext cx="745875" cy="2000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414</xdr:colOff>
      <xdr:row>11</xdr:row>
      <xdr:rowOff>0</xdr:rowOff>
    </xdr:from>
    <xdr:to>
      <xdr:col>5</xdr:col>
      <xdr:colOff>414</xdr:colOff>
      <xdr:row>14</xdr:row>
      <xdr:rowOff>0</xdr:rowOff>
    </xdr:to>
    <xdr:sp macro="" textlink="">
      <xdr:nvSpPr>
        <xdr:cNvPr id="100" name="角丸四角形 99"/>
        <xdr:cNvSpPr/>
      </xdr:nvSpPr>
      <xdr:spPr>
        <a:xfrm>
          <a:off x="248064" y="2276475"/>
          <a:ext cx="1238250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101" name="角丸四角形 100"/>
        <xdr:cNvSpPr/>
      </xdr:nvSpPr>
      <xdr:spPr>
        <a:xfrm>
          <a:off x="1619250" y="6477000"/>
          <a:ext cx="5819775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104" name="角丸四角形 103"/>
        <xdr:cNvSpPr/>
      </xdr:nvSpPr>
      <xdr:spPr>
        <a:xfrm>
          <a:off x="1619250" y="7677150"/>
          <a:ext cx="5810250" cy="60007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108" name="角丸四角形 107"/>
        <xdr:cNvSpPr/>
      </xdr:nvSpPr>
      <xdr:spPr>
        <a:xfrm>
          <a:off x="1714500" y="5334000"/>
          <a:ext cx="6286500" cy="1524000"/>
        </a:xfrm>
        <a:prstGeom prst="roundRect">
          <a:avLst>
            <a:gd name="adj" fmla="val 10023"/>
          </a:avLst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28</xdr:col>
      <xdr:colOff>0</xdr:colOff>
      <xdr:row>47</xdr:row>
      <xdr:rowOff>1</xdr:rowOff>
    </xdr:to>
    <xdr:sp macro="" textlink="">
      <xdr:nvSpPr>
        <xdr:cNvPr id="112" name="角丸四角形 111"/>
        <xdr:cNvSpPr/>
      </xdr:nvSpPr>
      <xdr:spPr>
        <a:xfrm>
          <a:off x="1619250" y="8077200"/>
          <a:ext cx="5819775" cy="600076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116008</xdr:colOff>
      <xdr:row>11</xdr:row>
      <xdr:rowOff>98205</xdr:rowOff>
    </xdr:from>
    <xdr:to>
      <xdr:col>7</xdr:col>
      <xdr:colOff>34551</xdr:colOff>
      <xdr:row>12</xdr:row>
      <xdr:rowOff>79372</xdr:rowOff>
    </xdr:to>
    <xdr:pic>
      <xdr:nvPicPr>
        <xdr:cNvPr id="113" name="図 1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0508" y="2384205"/>
          <a:ext cx="204293" cy="171667"/>
        </a:xfrm>
        <a:prstGeom prst="rect">
          <a:avLst/>
        </a:prstGeom>
      </xdr:spPr>
    </xdr:pic>
    <xdr:clientData/>
  </xdr:twoCellAnchor>
  <xdr:twoCellAnchor editAs="oneCell">
    <xdr:from>
      <xdr:col>6</xdr:col>
      <xdr:colOff>56119</xdr:colOff>
      <xdr:row>16</xdr:row>
      <xdr:rowOff>20626</xdr:rowOff>
    </xdr:from>
    <xdr:to>
      <xdr:col>7</xdr:col>
      <xdr:colOff>33867</xdr:colOff>
      <xdr:row>16</xdr:row>
      <xdr:rowOff>166412</xdr:rowOff>
    </xdr:to>
    <xdr:pic>
      <xdr:nvPicPr>
        <xdr:cNvPr id="114" name="図 1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0619" y="3259126"/>
          <a:ext cx="263498" cy="145786"/>
        </a:xfrm>
        <a:prstGeom prst="rect">
          <a:avLst/>
        </a:prstGeom>
      </xdr:spPr>
    </xdr:pic>
    <xdr:clientData/>
  </xdr:twoCellAnchor>
  <xdr:twoCellAnchor editAs="oneCell">
    <xdr:from>
      <xdr:col>6</xdr:col>
      <xdr:colOff>75907</xdr:colOff>
      <xdr:row>40</xdr:row>
      <xdr:rowOff>83997</xdr:rowOff>
    </xdr:from>
    <xdr:to>
      <xdr:col>7</xdr:col>
      <xdr:colOff>19279</xdr:colOff>
      <xdr:row>41</xdr:row>
      <xdr:rowOff>71009</xdr:rowOff>
    </xdr:to>
    <xdr:pic>
      <xdr:nvPicPr>
        <xdr:cNvPr id="117" name="図 1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90407" y="7894497"/>
          <a:ext cx="229122" cy="177512"/>
        </a:xfrm>
        <a:prstGeom prst="rect">
          <a:avLst/>
        </a:prstGeom>
      </xdr:spPr>
    </xdr:pic>
    <xdr:clientData/>
  </xdr:twoCellAnchor>
  <xdr:twoCellAnchor editAs="oneCell">
    <xdr:from>
      <xdr:col>6</xdr:col>
      <xdr:colOff>121047</xdr:colOff>
      <xdr:row>27</xdr:row>
      <xdr:rowOff>148232</xdr:rowOff>
    </xdr:from>
    <xdr:to>
      <xdr:col>7</xdr:col>
      <xdr:colOff>40299</xdr:colOff>
      <xdr:row>28</xdr:row>
      <xdr:rowOff>130143</xdr:rowOff>
    </xdr:to>
    <xdr:pic>
      <xdr:nvPicPr>
        <xdr:cNvPr id="118" name="図 1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5547" y="5482232"/>
          <a:ext cx="205002" cy="172411"/>
        </a:xfrm>
        <a:prstGeom prst="rect">
          <a:avLst/>
        </a:prstGeom>
      </xdr:spPr>
    </xdr:pic>
    <xdr:clientData/>
  </xdr:twoCellAnchor>
  <xdr:twoCellAnchor editAs="oneCell">
    <xdr:from>
      <xdr:col>6</xdr:col>
      <xdr:colOff>121047</xdr:colOff>
      <xdr:row>28</xdr:row>
      <xdr:rowOff>150706</xdr:rowOff>
    </xdr:from>
    <xdr:to>
      <xdr:col>7</xdr:col>
      <xdr:colOff>40299</xdr:colOff>
      <xdr:row>29</xdr:row>
      <xdr:rowOff>132618</xdr:rowOff>
    </xdr:to>
    <xdr:pic>
      <xdr:nvPicPr>
        <xdr:cNvPr id="119" name="図 1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5547" y="5675206"/>
          <a:ext cx="205002" cy="172412"/>
        </a:xfrm>
        <a:prstGeom prst="rect">
          <a:avLst/>
        </a:prstGeom>
      </xdr:spPr>
    </xdr:pic>
    <xdr:clientData/>
  </xdr:twoCellAnchor>
  <xdr:twoCellAnchor editAs="oneCell">
    <xdr:from>
      <xdr:col>6</xdr:col>
      <xdr:colOff>123120</xdr:colOff>
      <xdr:row>36</xdr:row>
      <xdr:rowOff>92704</xdr:rowOff>
    </xdr:from>
    <xdr:to>
      <xdr:col>7</xdr:col>
      <xdr:colOff>42372</xdr:colOff>
      <xdr:row>37</xdr:row>
      <xdr:rowOff>74615</xdr:rowOff>
    </xdr:to>
    <xdr:pic>
      <xdr:nvPicPr>
        <xdr:cNvPr id="120" name="図 1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620" y="7141204"/>
          <a:ext cx="205002" cy="172411"/>
        </a:xfrm>
        <a:prstGeom prst="rect">
          <a:avLst/>
        </a:prstGeom>
      </xdr:spPr>
    </xdr:pic>
    <xdr:clientData/>
  </xdr:twoCellAnchor>
  <xdr:twoCellAnchor editAs="oneCell">
    <xdr:from>
      <xdr:col>6</xdr:col>
      <xdr:colOff>52509</xdr:colOff>
      <xdr:row>20</xdr:row>
      <xdr:rowOff>119666</xdr:rowOff>
    </xdr:from>
    <xdr:to>
      <xdr:col>7</xdr:col>
      <xdr:colOff>30257</xdr:colOff>
      <xdr:row>21</xdr:row>
      <xdr:rowOff>74951</xdr:rowOff>
    </xdr:to>
    <xdr:pic>
      <xdr:nvPicPr>
        <xdr:cNvPr id="121" name="図 1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7009" y="4120166"/>
          <a:ext cx="263498" cy="145785"/>
        </a:xfrm>
        <a:prstGeom prst="rect">
          <a:avLst/>
        </a:prstGeom>
      </xdr:spPr>
    </xdr:pic>
    <xdr:clientData/>
  </xdr:twoCellAnchor>
  <xdr:twoCellAnchor editAs="oneCell">
    <xdr:from>
      <xdr:col>6</xdr:col>
      <xdr:colOff>67074</xdr:colOff>
      <xdr:row>37</xdr:row>
      <xdr:rowOff>108448</xdr:rowOff>
    </xdr:from>
    <xdr:to>
      <xdr:col>7</xdr:col>
      <xdr:colOff>44822</xdr:colOff>
      <xdr:row>38</xdr:row>
      <xdr:rowOff>63733</xdr:rowOff>
    </xdr:to>
    <xdr:pic>
      <xdr:nvPicPr>
        <xdr:cNvPr id="122" name="図 1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1574" y="7347448"/>
          <a:ext cx="263498" cy="145785"/>
        </a:xfrm>
        <a:prstGeom prst="rect">
          <a:avLst/>
        </a:prstGeom>
      </xdr:spPr>
    </xdr:pic>
    <xdr:clientData/>
  </xdr:twoCellAnchor>
  <xdr:twoCellAnchor editAs="oneCell">
    <xdr:from>
      <xdr:col>6</xdr:col>
      <xdr:colOff>57988</xdr:colOff>
      <xdr:row>41</xdr:row>
      <xdr:rowOff>121036</xdr:rowOff>
    </xdr:from>
    <xdr:to>
      <xdr:col>7</xdr:col>
      <xdr:colOff>35736</xdr:colOff>
      <xdr:row>42</xdr:row>
      <xdr:rowOff>76321</xdr:rowOff>
    </xdr:to>
    <xdr:pic>
      <xdr:nvPicPr>
        <xdr:cNvPr id="123" name="図 1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77238" y="7598161"/>
          <a:ext cx="261299" cy="147982"/>
        </a:xfrm>
        <a:prstGeom prst="rect">
          <a:avLst/>
        </a:prstGeom>
      </xdr:spPr>
    </xdr:pic>
    <xdr:clientData/>
  </xdr:twoCellAnchor>
  <xdr:twoCellAnchor editAs="oneCell">
    <xdr:from>
      <xdr:col>6</xdr:col>
      <xdr:colOff>109566</xdr:colOff>
      <xdr:row>31</xdr:row>
      <xdr:rowOff>81203</xdr:rowOff>
    </xdr:from>
    <xdr:to>
      <xdr:col>7</xdr:col>
      <xdr:colOff>49824</xdr:colOff>
      <xdr:row>32</xdr:row>
      <xdr:rowOff>105639</xdr:rowOff>
    </xdr:to>
    <xdr:pic>
      <xdr:nvPicPr>
        <xdr:cNvPr id="124" name="図 1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066" y="6177203"/>
          <a:ext cx="226008" cy="214936"/>
        </a:xfrm>
        <a:prstGeom prst="rect">
          <a:avLst/>
        </a:prstGeom>
      </xdr:spPr>
    </xdr:pic>
    <xdr:clientData/>
  </xdr:twoCellAnchor>
  <xdr:twoCellAnchor editAs="oneCell">
    <xdr:from>
      <xdr:col>6</xdr:col>
      <xdr:colOff>87156</xdr:colOff>
      <xdr:row>12</xdr:row>
      <xdr:rowOff>89131</xdr:rowOff>
    </xdr:from>
    <xdr:to>
      <xdr:col>7</xdr:col>
      <xdr:colOff>30528</xdr:colOff>
      <xdr:row>13</xdr:row>
      <xdr:rowOff>76144</xdr:rowOff>
    </xdr:to>
    <xdr:pic>
      <xdr:nvPicPr>
        <xdr:cNvPr id="125" name="図 12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01656" y="2565631"/>
          <a:ext cx="229122" cy="177513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28</xdr:col>
      <xdr:colOff>0</xdr:colOff>
      <xdr:row>21</xdr:row>
      <xdr:rowOff>198795</xdr:rowOff>
    </xdr:to>
    <xdr:sp macro="" textlink="">
      <xdr:nvSpPr>
        <xdr:cNvPr id="69" name="角丸四角形 68"/>
        <xdr:cNvSpPr/>
      </xdr:nvSpPr>
      <xdr:spPr>
        <a:xfrm>
          <a:off x="1619250" y="3876675"/>
          <a:ext cx="5819775" cy="598845"/>
        </a:xfrm>
        <a:prstGeom prst="roundRect">
          <a:avLst/>
        </a:pr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123825</xdr:colOff>
      <xdr:row>19</xdr:row>
      <xdr:rowOff>105508</xdr:rowOff>
    </xdr:from>
    <xdr:to>
      <xdr:col>7</xdr:col>
      <xdr:colOff>43077</xdr:colOff>
      <xdr:row>20</xdr:row>
      <xdr:rowOff>87419</xdr:rowOff>
    </xdr:to>
    <xdr:pic>
      <xdr:nvPicPr>
        <xdr:cNvPr id="75" name="図 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915508"/>
          <a:ext cx="205002" cy="172411"/>
        </a:xfrm>
        <a:prstGeom prst="rect">
          <a:avLst/>
        </a:prstGeom>
      </xdr:spPr>
    </xdr:pic>
    <xdr:clientData/>
  </xdr:twoCellAnchor>
  <xdr:twoCellAnchor>
    <xdr:from>
      <xdr:col>15</xdr:col>
      <xdr:colOff>136143</xdr:colOff>
      <xdr:row>48</xdr:row>
      <xdr:rowOff>0</xdr:rowOff>
    </xdr:from>
    <xdr:to>
      <xdr:col>16</xdr:col>
      <xdr:colOff>135407</xdr:colOff>
      <xdr:row>49</xdr:row>
      <xdr:rowOff>27083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8543" y="9229374"/>
          <a:ext cx="265964" cy="275084"/>
        </a:xfrm>
        <a:prstGeom prst="rect">
          <a:avLst/>
        </a:prstGeom>
      </xdr:spPr>
    </xdr:pic>
    <xdr:clientData/>
  </xdr:twoCellAnchor>
  <xdr:twoCellAnchor>
    <xdr:from>
      <xdr:col>17</xdr:col>
      <xdr:colOff>182059</xdr:colOff>
      <xdr:row>2</xdr:row>
      <xdr:rowOff>165649</xdr:rowOff>
    </xdr:from>
    <xdr:to>
      <xdr:col>27</xdr:col>
      <xdr:colOff>259448</xdr:colOff>
      <xdr:row>8</xdr:row>
      <xdr:rowOff>102649</xdr:rowOff>
    </xdr:to>
    <xdr:sp macro="" textlink="">
      <xdr:nvSpPr>
        <xdr:cNvPr id="60" name="テキスト ボックス 59"/>
        <xdr:cNvSpPr txBox="1"/>
      </xdr:nvSpPr>
      <xdr:spPr>
        <a:xfrm>
          <a:off x="4608009" y="546649"/>
          <a:ext cx="2680889" cy="108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400"/>
            </a:lnSpc>
          </a:pP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以下の書類は</a:t>
          </a:r>
          <a:r>
            <a:rPr kumimoji="1" lang="ja-JP" altLang="en-US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別途ダウンロードいただくか</a:t>
          </a: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担当社員までお問い合わせください。</a:t>
          </a: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indent="-457200">
            <a:lnSpc>
              <a:spcPts val="1400"/>
            </a:lnSpc>
          </a:pP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・旅行参加者名簿 兼 保険加入者名簿</a:t>
          </a: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indent="-457200">
            <a:lnSpc>
              <a:spcPts val="1400"/>
            </a:lnSpc>
          </a:pPr>
          <a:r>
            <a:rPr kumimoji="1" lang="ja-JP" altLang="en-US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・人数報告書</a:t>
          </a: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indent="-457200">
            <a:lnSpc>
              <a:spcPts val="1400"/>
            </a:lnSpc>
          </a:pPr>
          <a:r>
            <a:rPr kumimoji="1" lang="ja-JP" altLang="en-US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・アレルギー連絡票</a:t>
          </a: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1" name="角丸四角形 50"/>
        <xdr:cNvSpPr/>
      </xdr:nvSpPr>
      <xdr:spPr>
        <a:xfrm>
          <a:off x="248478" y="7429500"/>
          <a:ext cx="1242392" cy="596348"/>
        </a:xfrm>
        <a:prstGeom prst="roundRect">
          <a:avLst/>
        </a:prstGeom>
        <a:noFill/>
        <a:ln w="25400">
          <a:solidFill>
            <a:srgbClr val="CC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61" name="角丸四角形 60"/>
        <xdr:cNvSpPr/>
      </xdr:nvSpPr>
      <xdr:spPr>
        <a:xfrm>
          <a:off x="1623391" y="7429500"/>
          <a:ext cx="5772979" cy="596348"/>
        </a:xfrm>
        <a:prstGeom prst="roundRect">
          <a:avLst/>
        </a:prstGeom>
        <a:noFill/>
        <a:ln w="25400">
          <a:solidFill>
            <a:srgbClr val="CC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26</xdr:row>
      <xdr:rowOff>14654</xdr:rowOff>
    </xdr:from>
    <xdr:to>
      <xdr:col>4</xdr:col>
      <xdr:colOff>2925</xdr:colOff>
      <xdr:row>27</xdr:row>
      <xdr:rowOff>14655</xdr:rowOff>
    </xdr:to>
    <xdr:grpSp>
      <xdr:nvGrpSpPr>
        <xdr:cNvPr id="2" name="グループ化 1"/>
        <xdr:cNvGrpSpPr/>
      </xdr:nvGrpSpPr>
      <xdr:grpSpPr>
        <a:xfrm>
          <a:off x="285750" y="5158154"/>
          <a:ext cx="860175" cy="190501"/>
          <a:chOff x="500063" y="4953000"/>
          <a:chExt cx="753018" cy="190501"/>
        </a:xfrm>
      </xdr:grpSpPr>
      <xdr:sp macro="" textlink="">
        <xdr:nvSpPr>
          <xdr:cNvPr id="65" name="正方形/長方形 64"/>
          <xdr:cNvSpPr/>
        </xdr:nvSpPr>
        <xdr:spPr>
          <a:xfrm>
            <a:off x="500064" y="4953000"/>
            <a:ext cx="750093" cy="95250"/>
          </a:xfrm>
          <a:prstGeom prst="rect">
            <a:avLst/>
          </a:prstGeom>
          <a:solidFill>
            <a:srgbClr val="CC66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0" name="正方形/長方形 69"/>
          <xdr:cNvSpPr/>
        </xdr:nvSpPr>
        <xdr:spPr>
          <a:xfrm>
            <a:off x="500063" y="5048251"/>
            <a:ext cx="753018" cy="95250"/>
          </a:xfrm>
          <a:prstGeom prst="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2925</xdr:colOff>
      <xdr:row>23</xdr:row>
      <xdr:rowOff>1</xdr:rowOff>
    </xdr:to>
    <xdr:grpSp>
      <xdr:nvGrpSpPr>
        <xdr:cNvPr id="72" name="グループ化 71"/>
        <xdr:cNvGrpSpPr/>
      </xdr:nvGrpSpPr>
      <xdr:grpSpPr>
        <a:xfrm rot="10800000">
          <a:off x="285750" y="4381500"/>
          <a:ext cx="860175" cy="190501"/>
          <a:chOff x="500063" y="4953000"/>
          <a:chExt cx="753018" cy="190501"/>
        </a:xfrm>
      </xdr:grpSpPr>
      <xdr:sp macro="" textlink="">
        <xdr:nvSpPr>
          <xdr:cNvPr id="73" name="正方形/長方形 72"/>
          <xdr:cNvSpPr/>
        </xdr:nvSpPr>
        <xdr:spPr>
          <a:xfrm>
            <a:off x="500064" y="4953000"/>
            <a:ext cx="750093" cy="95250"/>
          </a:xfrm>
          <a:prstGeom prst="rect">
            <a:avLst/>
          </a:prstGeom>
          <a:solidFill>
            <a:srgbClr val="CC66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正方形/長方形 73"/>
          <xdr:cNvSpPr/>
        </xdr:nvSpPr>
        <xdr:spPr>
          <a:xfrm>
            <a:off x="500063" y="5048251"/>
            <a:ext cx="753018" cy="95250"/>
          </a:xfrm>
          <a:prstGeom prst="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0</xdr:colOff>
      <xdr:row>48</xdr:row>
      <xdr:rowOff>1</xdr:rowOff>
    </xdr:from>
    <xdr:to>
      <xdr:col>28</xdr:col>
      <xdr:colOff>0</xdr:colOff>
      <xdr:row>52</xdr:row>
      <xdr:rowOff>1</xdr:rowOff>
    </xdr:to>
    <xdr:sp macro="" textlink="">
      <xdr:nvSpPr>
        <xdr:cNvPr id="63" name="角丸四角形 62"/>
        <xdr:cNvSpPr/>
      </xdr:nvSpPr>
      <xdr:spPr>
        <a:xfrm>
          <a:off x="1714500" y="9334501"/>
          <a:ext cx="6286500" cy="762000"/>
        </a:xfrm>
        <a:prstGeom prst="roundRect">
          <a:avLst/>
        </a:prstGeom>
        <a:noFill/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136143</xdr:colOff>
      <xdr:row>48</xdr:row>
      <xdr:rowOff>0</xdr:rowOff>
    </xdr:from>
    <xdr:to>
      <xdr:col>16</xdr:col>
      <xdr:colOff>135407</xdr:colOff>
      <xdr:row>49</xdr:row>
      <xdr:rowOff>27083</xdr:rowOff>
    </xdr:to>
    <xdr:pic>
      <xdr:nvPicPr>
        <xdr:cNvPr id="64" name="図 6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393" y="9334500"/>
          <a:ext cx="285014" cy="217583"/>
        </a:xfrm>
        <a:prstGeom prst="rect">
          <a:avLst/>
        </a:prstGeom>
      </xdr:spPr>
    </xdr:pic>
    <xdr:clientData/>
  </xdr:twoCellAnchor>
  <xdr:twoCellAnchor>
    <xdr:from>
      <xdr:col>17</xdr:col>
      <xdr:colOff>161553</xdr:colOff>
      <xdr:row>48</xdr:row>
      <xdr:rowOff>0</xdr:rowOff>
    </xdr:from>
    <xdr:to>
      <xdr:col>18</xdr:col>
      <xdr:colOff>160816</xdr:colOff>
      <xdr:row>49</xdr:row>
      <xdr:rowOff>32920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303" y="9334500"/>
          <a:ext cx="285013" cy="22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gasyukuryoko.com/guide/gasyuku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asyukuryoko.com/guide/gasyuku.html" TargetMode="External"/><Relationship Id="rId1" Type="http://schemas.openxmlformats.org/officeDocument/2006/relationships/hyperlink" Target="https://www.gasyukuryoko.com/guide/gasyuku.html" TargetMode="External"/><Relationship Id="rId6" Type="http://schemas.openxmlformats.org/officeDocument/2006/relationships/hyperlink" Target="https://www.gasyukuryoko.com/guide/gasyuku.html" TargetMode="External"/><Relationship Id="rId5" Type="http://schemas.openxmlformats.org/officeDocument/2006/relationships/hyperlink" Target="https://www.gasyukuryoko.com/hosei-hakama/" TargetMode="External"/><Relationship Id="rId4" Type="http://schemas.openxmlformats.org/officeDocument/2006/relationships/hyperlink" Target="https://www.gasyukuryoko.com/guide/gasyuku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7"/>
  <sheetViews>
    <sheetView showGridLines="0" tabSelected="1" view="pageBreakPreview" zoomScaleNormal="100" zoomScaleSheetLayoutView="100" workbookViewId="0">
      <selection activeCell="G28" sqref="G28:AB35"/>
    </sheetView>
  </sheetViews>
  <sheetFormatPr defaultColWidth="2.25" defaultRowHeight="13.5"/>
  <cols>
    <col min="1" max="1" width="3.75" style="5" customWidth="1"/>
    <col min="2" max="4" width="3.75" style="6" customWidth="1"/>
    <col min="5" max="7" width="3.75" style="5" customWidth="1"/>
    <col min="8" max="14" width="3.75" style="6" customWidth="1"/>
    <col min="15" max="15" width="3.75" style="5" customWidth="1"/>
    <col min="16" max="27" width="3.75" style="6" customWidth="1"/>
    <col min="28" max="28" width="3.75" style="5" customWidth="1"/>
    <col min="29" max="29" width="3.125" style="5" customWidth="1"/>
    <col min="30" max="32" width="2.25" style="5"/>
    <col min="33" max="33" width="2.25" style="5" customWidth="1"/>
    <col min="34" max="34" width="2.25" style="5"/>
    <col min="35" max="35" width="7.75" style="7" customWidth="1"/>
    <col min="36" max="36" width="5.625" style="7" customWidth="1"/>
    <col min="37" max="37" width="15" style="8" hidden="1" customWidth="1"/>
    <col min="38" max="38" width="9.375" style="5" customWidth="1"/>
    <col min="39" max="39" width="8.75" style="5" customWidth="1"/>
    <col min="40" max="40" width="2.25" style="5"/>
    <col min="41" max="42" width="2.25" style="9"/>
    <col min="43" max="16384" width="2.25" style="5"/>
  </cols>
  <sheetData>
    <row r="1" spans="1:44" ht="15" customHeight="1">
      <c r="G1" s="105" t="s">
        <v>50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76"/>
      <c r="X1" s="76"/>
      <c r="Y1" s="76"/>
      <c r="Z1" s="76"/>
      <c r="AA1" s="76"/>
      <c r="AB1" s="76"/>
      <c r="AC1" s="76"/>
    </row>
    <row r="2" spans="1:44" ht="15" customHeight="1">
      <c r="A2" s="10"/>
      <c r="B2" s="11"/>
      <c r="C2" s="11"/>
      <c r="D2" s="11"/>
      <c r="E2" s="10"/>
      <c r="F2" s="12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77"/>
      <c r="X2" s="77"/>
      <c r="Y2" s="77"/>
      <c r="Z2" s="77"/>
      <c r="AA2" s="77"/>
      <c r="AB2" s="77"/>
      <c r="AC2" s="77"/>
    </row>
    <row r="3" spans="1:44" ht="15" customHeight="1">
      <c r="A3" s="94"/>
      <c r="B3" s="95"/>
      <c r="C3" s="13" t="s">
        <v>47</v>
      </c>
      <c r="D3" s="14"/>
      <c r="E3" s="15"/>
      <c r="F3" s="1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1"/>
      <c r="X3" s="11"/>
      <c r="Y3" s="11"/>
      <c r="Z3" s="11"/>
      <c r="AA3" s="11"/>
    </row>
    <row r="4" spans="1:44" s="16" customFormat="1" ht="15" customHeight="1">
      <c r="B4" s="17"/>
      <c r="C4" s="17"/>
      <c r="D4" s="18"/>
      <c r="E4" s="19"/>
      <c r="F4" s="19"/>
      <c r="G4" s="19"/>
      <c r="H4" s="18"/>
      <c r="I4" s="18"/>
      <c r="J4" s="18"/>
      <c r="K4" s="18"/>
      <c r="L4" s="18"/>
      <c r="M4" s="18"/>
      <c r="N4" s="18"/>
      <c r="O4" s="19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I4" s="20"/>
      <c r="AJ4" s="20"/>
      <c r="AK4" s="21"/>
      <c r="AO4" s="22"/>
      <c r="AP4" s="22"/>
    </row>
    <row r="5" spans="1:44" s="16" customFormat="1" ht="15" customHeight="1">
      <c r="A5" s="23" t="s">
        <v>46</v>
      </c>
      <c r="B5" s="17"/>
      <c r="C5" s="98"/>
      <c r="D5" s="98"/>
      <c r="E5" s="98"/>
      <c r="F5" s="24"/>
      <c r="G5" s="19"/>
      <c r="H5" s="18"/>
      <c r="I5" s="18"/>
      <c r="J5" s="18"/>
      <c r="K5" s="18"/>
      <c r="L5" s="18"/>
      <c r="M5" s="18"/>
      <c r="N5" s="18"/>
      <c r="O5" s="24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I5" s="20"/>
      <c r="AJ5" s="20"/>
      <c r="AK5" s="21"/>
      <c r="AO5" s="22"/>
      <c r="AP5" s="22"/>
    </row>
    <row r="6" spans="1:44" s="16" customFormat="1" ht="15" customHeight="1">
      <c r="A6" s="25"/>
      <c r="B6" s="17"/>
      <c r="C6" s="17"/>
      <c r="D6" s="17"/>
      <c r="E6" s="24"/>
      <c r="F6" s="24"/>
      <c r="G6" s="19"/>
      <c r="H6" s="18"/>
      <c r="I6" s="18"/>
      <c r="J6" s="18"/>
      <c r="K6" s="18"/>
      <c r="L6" s="18"/>
      <c r="M6" s="18"/>
      <c r="N6" s="18"/>
      <c r="O6" s="24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I6" s="20"/>
      <c r="AJ6" s="20"/>
      <c r="AK6" s="21"/>
      <c r="AO6" s="22"/>
      <c r="AP6" s="22"/>
    </row>
    <row r="7" spans="1:44" ht="15" customHeight="1">
      <c r="A7" s="96" t="s">
        <v>6</v>
      </c>
      <c r="B7" s="96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2" t="s">
        <v>5</v>
      </c>
      <c r="R7" s="102"/>
      <c r="S7" s="26"/>
      <c r="T7" s="26"/>
      <c r="U7" s="26"/>
      <c r="V7" s="26"/>
      <c r="W7" s="26"/>
      <c r="X7" s="26"/>
      <c r="Y7" s="26"/>
      <c r="Z7" s="26"/>
      <c r="AA7" s="26"/>
    </row>
    <row r="8" spans="1:44" ht="15" customHeight="1" thickBot="1">
      <c r="A8" s="97"/>
      <c r="B8" s="9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2"/>
      <c r="S8" s="26"/>
      <c r="T8" s="26"/>
      <c r="U8" s="26"/>
      <c r="V8" s="26"/>
      <c r="W8" s="26"/>
      <c r="X8" s="26"/>
      <c r="Y8" s="26"/>
      <c r="Z8" s="26"/>
      <c r="AA8" s="26"/>
    </row>
    <row r="9" spans="1:44" ht="15" customHeight="1">
      <c r="A9" s="27"/>
      <c r="B9" s="26"/>
      <c r="C9" s="26"/>
      <c r="D9" s="26"/>
      <c r="E9" s="27"/>
      <c r="F9" s="27"/>
      <c r="G9" s="27"/>
      <c r="H9" s="26"/>
      <c r="I9" s="26"/>
      <c r="J9" s="26"/>
      <c r="K9" s="26"/>
      <c r="L9" s="26"/>
      <c r="M9" s="26"/>
      <c r="N9" s="26"/>
      <c r="O9" s="27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44" ht="30" customHeight="1">
      <c r="A10" s="103" t="s">
        <v>0</v>
      </c>
      <c r="B10" s="103"/>
      <c r="C10" s="103"/>
      <c r="D10" s="103"/>
      <c r="E10" s="103"/>
      <c r="F10" s="104"/>
      <c r="G10" s="104"/>
      <c r="H10" s="104"/>
      <c r="I10" s="104"/>
      <c r="J10" s="104"/>
      <c r="K10" s="104"/>
      <c r="L10" s="93" t="str">
        <f>IF(F10="","(  )",TEXT(F10,"(aaa)"))</f>
        <v>(  )</v>
      </c>
      <c r="M10" s="93"/>
      <c r="N10" s="28" t="s">
        <v>48</v>
      </c>
      <c r="O10" s="99"/>
      <c r="P10" s="99"/>
      <c r="Q10" s="99"/>
      <c r="R10" s="99"/>
      <c r="S10" s="99"/>
      <c r="T10" s="99"/>
      <c r="U10" s="93" t="str">
        <f>IF(O10="","(  )",TEXT(O10,"(aaa)"))</f>
        <v>(  )</v>
      </c>
      <c r="V10" s="93"/>
      <c r="W10" s="29" t="s">
        <v>49</v>
      </c>
      <c r="X10" s="30" t="str">
        <f>IF(O10="","",O10-F10)</f>
        <v/>
      </c>
      <c r="Y10" s="31" t="s">
        <v>7</v>
      </c>
      <c r="Z10" s="31" t="str">
        <f>IF(O10="","",X10+1)</f>
        <v/>
      </c>
      <c r="AA10" s="28" t="s">
        <v>8</v>
      </c>
      <c r="AB10" s="5" t="s">
        <v>9</v>
      </c>
      <c r="AF10" s="32"/>
      <c r="AG10" s="32"/>
      <c r="AI10" s="8"/>
      <c r="AL10" s="32"/>
      <c r="AN10" s="32"/>
    </row>
    <row r="11" spans="1:44" ht="15" customHeight="1">
      <c r="G11" s="6"/>
      <c r="O11" s="6"/>
      <c r="AB11" s="6"/>
      <c r="AI11" s="5"/>
      <c r="AL11" s="7"/>
      <c r="AO11" s="5"/>
      <c r="AQ11" s="9"/>
    </row>
    <row r="12" spans="1:44" ht="15" customHeight="1">
      <c r="A12" s="82" t="s">
        <v>67</v>
      </c>
      <c r="B12" s="82"/>
      <c r="C12" s="82"/>
      <c r="D12" s="82"/>
      <c r="E12" s="82"/>
      <c r="F12" s="16"/>
      <c r="G12" s="80" t="s">
        <v>73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33"/>
      <c r="AI12" s="5"/>
      <c r="AJ12" s="5"/>
      <c r="AL12" s="7"/>
      <c r="AM12" s="7"/>
      <c r="AO12" s="5"/>
      <c r="AP12" s="5"/>
      <c r="AR12" s="9"/>
    </row>
    <row r="13" spans="1:44" ht="15" customHeight="1">
      <c r="A13" s="74" t="str">
        <f>IF($F$10="","　月    日",IF(COUNTIF(データ類!A:A,AK14)&gt;0,VLOOKUP(AK14,データ類!A:C,3,),AK14))</f>
        <v>　月    日</v>
      </c>
      <c r="B13" s="74"/>
      <c r="C13" s="74"/>
      <c r="D13" s="75" t="str">
        <f t="shared" ref="D13" si="0">IF(F10="","(  )",CHOOSE(WEEKDAY(A13),"(日)","(月)","(火)","(水)","(木)","(金)","(土)"))</f>
        <v>(  )</v>
      </c>
      <c r="E13" s="75"/>
      <c r="F13" s="16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34"/>
      <c r="AI13" s="5"/>
      <c r="AJ13" s="5"/>
      <c r="AL13" s="7"/>
      <c r="AM13" s="7"/>
      <c r="AO13" s="5"/>
      <c r="AP13" s="5"/>
      <c r="AQ13" s="9"/>
      <c r="AR13" s="9"/>
    </row>
    <row r="14" spans="1:44" ht="15" customHeight="1">
      <c r="A14" s="74"/>
      <c r="B14" s="74"/>
      <c r="C14" s="74"/>
      <c r="D14" s="75"/>
      <c r="E14" s="75"/>
      <c r="F14" s="16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35"/>
      <c r="AI14" s="5"/>
      <c r="AJ14" s="5"/>
      <c r="AK14" s="8" t="e">
        <f>EDATE(F10,-1)</f>
        <v>#NUM!</v>
      </c>
      <c r="AL14" s="7"/>
      <c r="AM14" s="7"/>
      <c r="AO14" s="5"/>
      <c r="AP14" s="5"/>
      <c r="AQ14" s="9"/>
      <c r="AR14" s="9"/>
    </row>
    <row r="15" spans="1:44" ht="15" customHeight="1">
      <c r="A15" s="36"/>
      <c r="B15" s="28"/>
      <c r="C15" s="28"/>
      <c r="D15" s="28"/>
      <c r="E15" s="16"/>
      <c r="F15" s="16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35"/>
      <c r="AI15" s="5"/>
      <c r="AJ15" s="5"/>
      <c r="AL15" s="7"/>
      <c r="AM15" s="7"/>
      <c r="AO15" s="5"/>
      <c r="AP15" s="5"/>
      <c r="AQ15" s="9"/>
      <c r="AR15" s="9"/>
    </row>
    <row r="16" spans="1:44" ht="15" customHeight="1">
      <c r="A16" s="82" t="s">
        <v>68</v>
      </c>
      <c r="B16" s="82"/>
      <c r="C16" s="82"/>
      <c r="D16" s="82"/>
      <c r="E16" s="82"/>
      <c r="F16" s="16"/>
      <c r="G16" s="78" t="s">
        <v>75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35"/>
      <c r="AI16" s="5"/>
      <c r="AJ16" s="5"/>
      <c r="AL16" s="7"/>
      <c r="AM16" s="7"/>
      <c r="AO16" s="5"/>
      <c r="AP16" s="5"/>
      <c r="AQ16" s="9"/>
      <c r="AR16" s="9"/>
    </row>
    <row r="17" spans="1:65" ht="15" customHeight="1">
      <c r="A17" s="74" t="str">
        <f>IF($F$10="","　月    日",IF(COUNTIF(データ類!A:A,AK18)&gt;0,VLOOKUP(AK18,データ類!A:C,3,),AK18))</f>
        <v>　月    日</v>
      </c>
      <c r="B17" s="74"/>
      <c r="C17" s="74"/>
      <c r="D17" s="75" t="str">
        <f>IF(F10="","(  )",CHOOSE(WEEKDAY(A17),"(日)","(月)","(火)","(水)","(木)","(金)","(土)"))</f>
        <v>(  )</v>
      </c>
      <c r="E17" s="75"/>
      <c r="F17" s="16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35"/>
      <c r="AI17" s="5"/>
      <c r="AJ17" s="5"/>
      <c r="AL17" s="7"/>
      <c r="AM17" s="7"/>
      <c r="AO17" s="5"/>
      <c r="AP17" s="5"/>
      <c r="AQ17" s="9"/>
      <c r="AR17" s="9"/>
    </row>
    <row r="18" spans="1:65" ht="15" customHeight="1">
      <c r="A18" s="74"/>
      <c r="B18" s="74"/>
      <c r="C18" s="74"/>
      <c r="D18" s="75"/>
      <c r="E18" s="75"/>
      <c r="F18" s="1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35"/>
      <c r="AI18" s="5"/>
      <c r="AJ18" s="5"/>
      <c r="AK18" s="8">
        <f>F10-21</f>
        <v>-21</v>
      </c>
      <c r="AL18" s="7"/>
      <c r="AM18" s="7"/>
      <c r="AO18" s="5"/>
      <c r="AP18" s="5"/>
      <c r="AQ18" s="9"/>
      <c r="AR18" s="9"/>
    </row>
    <row r="19" spans="1:65" ht="15" customHeight="1">
      <c r="A19" s="16"/>
      <c r="B19" s="28"/>
      <c r="C19" s="28"/>
      <c r="D19" s="28"/>
      <c r="E19" s="16"/>
      <c r="F19" s="16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7"/>
      <c r="AI19" s="5"/>
      <c r="AJ19" s="5"/>
      <c r="AL19" s="7"/>
      <c r="AM19" s="7"/>
      <c r="AO19" s="5"/>
      <c r="AP19" s="5"/>
      <c r="AQ19" s="9"/>
      <c r="AR19" s="9"/>
    </row>
    <row r="20" spans="1:65" s="40" customFormat="1" ht="15" customHeight="1">
      <c r="A20" s="82" t="s">
        <v>69</v>
      </c>
      <c r="B20" s="82"/>
      <c r="C20" s="82"/>
      <c r="D20" s="82"/>
      <c r="E20" s="82"/>
      <c r="F20" s="38"/>
      <c r="G20" s="84" t="s">
        <v>76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39"/>
      <c r="AK20" s="41"/>
      <c r="AL20" s="42"/>
      <c r="AM20" s="42"/>
      <c r="AP20" s="43"/>
      <c r="AQ20" s="44"/>
      <c r="AR20" s="44"/>
    </row>
    <row r="21" spans="1:65" s="40" customFormat="1" ht="15" customHeight="1">
      <c r="A21" s="74" t="str">
        <f>IF($F$10="","　月    日",IF(COUNTIF(データ類!A:A,AK22)&gt;0,VLOOKUP(AK22,データ類!A:C,3,),AK22))</f>
        <v>　月    日</v>
      </c>
      <c r="B21" s="74"/>
      <c r="C21" s="74"/>
      <c r="D21" s="75" t="str">
        <f>IF(F10="","(  )",CHOOSE(WEEKDAY(A21),"(日)","(月)","(火)","(水)","(木)","(金)","(土)"))</f>
        <v>(  )</v>
      </c>
      <c r="E21" s="75"/>
      <c r="F21" s="38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45"/>
      <c r="AK21" s="41"/>
      <c r="AL21" s="42"/>
      <c r="AM21" s="42"/>
      <c r="AQ21" s="44"/>
      <c r="AR21" s="44"/>
    </row>
    <row r="22" spans="1:65" ht="15" customHeight="1">
      <c r="A22" s="74"/>
      <c r="B22" s="74"/>
      <c r="C22" s="74"/>
      <c r="D22" s="75"/>
      <c r="E22" s="75"/>
      <c r="F22" s="16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46"/>
      <c r="AI22" s="5"/>
      <c r="AJ22" s="5"/>
      <c r="AK22" s="8">
        <f>F10-15</f>
        <v>-15</v>
      </c>
      <c r="AL22" s="7"/>
      <c r="AM22" s="7"/>
      <c r="AO22" s="5"/>
      <c r="AP22" s="5"/>
      <c r="AQ22" s="9"/>
      <c r="AR22" s="9"/>
    </row>
    <row r="23" spans="1:65" s="7" customFormat="1" ht="15" customHeight="1">
      <c r="A23" s="16"/>
      <c r="B23" s="28"/>
      <c r="C23" s="28"/>
      <c r="D23" s="28"/>
      <c r="E23" s="16"/>
      <c r="F23" s="1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35"/>
      <c r="AC23" s="5"/>
      <c r="AD23" s="5"/>
      <c r="AE23" s="5"/>
      <c r="AF23" s="5"/>
      <c r="AG23" s="5"/>
      <c r="AH23" s="5"/>
      <c r="AI23" s="5"/>
      <c r="AJ23" s="5"/>
      <c r="AK23" s="8"/>
      <c r="AN23" s="5"/>
      <c r="AO23" s="5"/>
      <c r="AP23" s="5"/>
      <c r="AQ23" s="9"/>
      <c r="AR23" s="9"/>
    </row>
    <row r="24" spans="1:65" s="51" customFormat="1" ht="15" customHeight="1">
      <c r="A24" s="72" t="s">
        <v>72</v>
      </c>
      <c r="B24" s="72"/>
      <c r="C24" s="72"/>
      <c r="D24" s="72"/>
      <c r="E24" s="72"/>
      <c r="F24" s="47"/>
      <c r="G24" s="73" t="s">
        <v>74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39"/>
      <c r="AC24" s="49"/>
      <c r="AD24" s="49"/>
      <c r="AE24" s="49"/>
      <c r="AF24" s="49"/>
      <c r="AG24" s="49"/>
      <c r="AH24" s="49"/>
      <c r="AI24" s="49"/>
      <c r="AJ24" s="49"/>
      <c r="AK24" s="50"/>
      <c r="AN24" s="49"/>
      <c r="AO24" s="49"/>
      <c r="AP24" s="49"/>
      <c r="AQ24" s="52"/>
      <c r="AR24" s="52"/>
    </row>
    <row r="25" spans="1:65" s="51" customFormat="1" ht="15" customHeight="1">
      <c r="A25" s="74" t="str">
        <f>IF($F$10="","　月    日",AK26)</f>
        <v>　月    日</v>
      </c>
      <c r="B25" s="74"/>
      <c r="C25" s="74"/>
      <c r="D25" s="75" t="str">
        <f>IF($F$10="","(  )",CHOOSE(WEEKDAY(A25),"(日)","(月)","(火)","(水)","(木)","(金)","(土)"))</f>
        <v>(  )</v>
      </c>
      <c r="E25" s="75"/>
      <c r="F25" s="47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45"/>
      <c r="AC25" s="49"/>
      <c r="AD25" s="49"/>
      <c r="AE25" s="49"/>
      <c r="AF25" s="49"/>
      <c r="AG25" s="49"/>
      <c r="AH25" s="49"/>
      <c r="AI25" s="49"/>
      <c r="AJ25" s="49"/>
      <c r="AK25" s="50"/>
      <c r="AN25" s="49"/>
      <c r="AO25" s="49"/>
      <c r="AP25" s="49"/>
      <c r="AQ25" s="52"/>
      <c r="AR25" s="52"/>
    </row>
    <row r="26" spans="1:65" s="7" customFormat="1" ht="15" customHeight="1">
      <c r="A26" s="74"/>
      <c r="B26" s="74"/>
      <c r="C26" s="74"/>
      <c r="D26" s="75"/>
      <c r="E26" s="75"/>
      <c r="F26" s="16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35"/>
      <c r="AC26" s="5"/>
      <c r="AD26" s="5"/>
      <c r="AE26" s="5"/>
      <c r="AF26" s="5"/>
      <c r="AG26" s="5"/>
      <c r="AH26" s="5"/>
      <c r="AI26" s="5"/>
      <c r="AJ26" s="5"/>
      <c r="AK26" s="8">
        <f>$F$10-10</f>
        <v>-10</v>
      </c>
      <c r="AN26" s="5"/>
      <c r="AO26" s="5"/>
      <c r="AP26" s="5"/>
      <c r="AQ26" s="9"/>
      <c r="AR26" s="9"/>
    </row>
    <row r="27" spans="1:65" s="7" customFormat="1" ht="15" customHeight="1">
      <c r="A27" s="53"/>
      <c r="B27" s="53"/>
      <c r="C27" s="53"/>
      <c r="D27" s="54"/>
      <c r="E27" s="54"/>
      <c r="F27" s="16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35"/>
      <c r="AC27" s="5"/>
      <c r="AD27" s="5"/>
      <c r="AE27" s="5"/>
      <c r="AF27" s="5"/>
      <c r="AG27" s="5"/>
      <c r="AH27" s="5"/>
      <c r="AI27" s="5"/>
      <c r="AJ27" s="5"/>
      <c r="AK27" s="8"/>
      <c r="AN27" s="5"/>
      <c r="AO27" s="5"/>
      <c r="AP27" s="5"/>
      <c r="AQ27" s="9"/>
      <c r="AR27" s="9"/>
    </row>
    <row r="28" spans="1:65" s="7" customFormat="1" ht="15" customHeight="1">
      <c r="A28" s="82" t="s">
        <v>70</v>
      </c>
      <c r="B28" s="82"/>
      <c r="C28" s="82"/>
      <c r="D28" s="82"/>
      <c r="E28" s="82"/>
      <c r="F28" s="16"/>
      <c r="G28" s="87" t="s">
        <v>77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5"/>
      <c r="AD28" s="5"/>
      <c r="AE28" s="5"/>
      <c r="AF28" s="5"/>
      <c r="AG28" s="5"/>
      <c r="AH28" s="5"/>
      <c r="AI28" s="5"/>
      <c r="AJ28" s="5"/>
      <c r="AK28" s="8"/>
      <c r="AN28" s="5"/>
      <c r="AO28" s="5"/>
      <c r="AP28" s="5"/>
      <c r="AQ28" s="9"/>
      <c r="AR28" s="9"/>
    </row>
    <row r="29" spans="1:65" s="7" customFormat="1" ht="15" customHeight="1">
      <c r="A29" s="74" t="str">
        <f>IF($F$10="","　月    日",IF(COUNTIF(データ類!A:A,AK30)&gt;0,VLOOKUP(AK30,データ類!A:C,3,),AK30))</f>
        <v>　月    日</v>
      </c>
      <c r="B29" s="74"/>
      <c r="C29" s="74"/>
      <c r="D29" s="75" t="str">
        <f>IF(F10="","(  )",CHOOSE(WEEKDAY(A29),"(日)","(月)","(火)","(水)","(木)","(金)","(土)"))</f>
        <v>(  )</v>
      </c>
      <c r="E29" s="75"/>
      <c r="F29" s="1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5"/>
      <c r="AD29" s="5"/>
      <c r="AE29" s="5"/>
      <c r="AF29" s="5"/>
      <c r="AG29" s="5"/>
      <c r="AH29" s="5"/>
      <c r="AI29" s="5"/>
      <c r="AJ29" s="5"/>
      <c r="AK29" s="8"/>
      <c r="AN29" s="5"/>
      <c r="AO29" s="5"/>
      <c r="AP29" s="5"/>
      <c r="AQ29" s="9"/>
      <c r="AR29" s="9"/>
    </row>
    <row r="30" spans="1:65" s="7" customFormat="1" ht="15" customHeight="1">
      <c r="A30" s="74"/>
      <c r="B30" s="74"/>
      <c r="C30" s="74"/>
      <c r="D30" s="75"/>
      <c r="E30" s="75"/>
      <c r="F30" s="16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5"/>
      <c r="AD30" s="5"/>
      <c r="AE30" s="5"/>
      <c r="AF30" s="5"/>
      <c r="AG30" s="5"/>
      <c r="AH30" s="5"/>
      <c r="AI30" s="5"/>
      <c r="AJ30" s="5"/>
      <c r="AK30" s="8">
        <f>F10-7</f>
        <v>-7</v>
      </c>
      <c r="AN30" s="5"/>
      <c r="AO30" s="5"/>
      <c r="AP30" s="5"/>
      <c r="AQ30" s="9"/>
      <c r="AR30" s="9"/>
    </row>
    <row r="31" spans="1:65" s="51" customFormat="1" ht="15" customHeight="1">
      <c r="A31" s="48"/>
      <c r="B31" s="48"/>
      <c r="C31" s="48"/>
      <c r="D31" s="48"/>
      <c r="E31" s="48"/>
      <c r="F31" s="4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49"/>
      <c r="AD31" s="49"/>
      <c r="AE31" s="49"/>
      <c r="AF31" s="49"/>
      <c r="AG31" s="49"/>
      <c r="AH31" s="49"/>
      <c r="AI31" s="49"/>
      <c r="AJ31" s="49"/>
      <c r="AK31" s="50"/>
      <c r="AN31" s="49"/>
      <c r="AO31" s="49"/>
      <c r="AP31" s="49"/>
      <c r="AQ31" s="52"/>
      <c r="AR31" s="52"/>
      <c r="AS31" s="91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</row>
    <row r="32" spans="1:65" s="51" customFormat="1" ht="15" customHeight="1">
      <c r="A32" s="48"/>
      <c r="B32" s="48"/>
      <c r="C32" s="48"/>
      <c r="D32" s="48"/>
      <c r="E32" s="48"/>
      <c r="F32" s="4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49"/>
      <c r="AD32" s="49"/>
      <c r="AE32" s="49"/>
      <c r="AF32" s="49"/>
      <c r="AG32" s="49"/>
      <c r="AH32" s="49"/>
      <c r="AI32" s="49"/>
      <c r="AJ32" s="49"/>
      <c r="AK32" s="50"/>
      <c r="AN32" s="49"/>
      <c r="AO32" s="49"/>
      <c r="AP32" s="49"/>
      <c r="AQ32" s="52"/>
      <c r="AR32" s="52"/>
      <c r="AS32" s="91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</row>
    <row r="33" spans="1:65" s="51" customFormat="1" ht="15" customHeight="1">
      <c r="A33" s="74"/>
      <c r="B33" s="74"/>
      <c r="C33" s="74"/>
      <c r="D33" s="75"/>
      <c r="E33" s="75"/>
      <c r="F33" s="4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49"/>
      <c r="AD33" s="49"/>
      <c r="AE33" s="49"/>
      <c r="AF33" s="49"/>
      <c r="AG33" s="49"/>
      <c r="AH33" s="49"/>
      <c r="AI33" s="49"/>
      <c r="AJ33" s="49"/>
      <c r="AK33" s="50"/>
      <c r="AN33" s="49"/>
      <c r="AO33" s="49"/>
      <c r="AP33" s="49"/>
      <c r="AQ33" s="52"/>
      <c r="AR33" s="5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</row>
    <row r="34" spans="1:65" s="51" customFormat="1" ht="15" customHeight="1">
      <c r="A34" s="53"/>
      <c r="B34" s="53"/>
      <c r="C34" s="53"/>
      <c r="D34" s="54"/>
      <c r="E34" s="54"/>
      <c r="F34" s="4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49"/>
      <c r="AD34" s="49"/>
      <c r="AE34" s="49"/>
      <c r="AF34" s="49"/>
      <c r="AG34" s="49"/>
      <c r="AH34" s="49"/>
      <c r="AI34" s="49"/>
      <c r="AJ34" s="49"/>
      <c r="AK34" s="50"/>
      <c r="AN34" s="49"/>
      <c r="AO34" s="49"/>
      <c r="AP34" s="49"/>
      <c r="AQ34" s="52"/>
      <c r="AR34" s="5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</row>
    <row r="35" spans="1:65" s="7" customFormat="1" ht="15" customHeight="1">
      <c r="A35" s="55"/>
      <c r="B35" s="28"/>
      <c r="C35" s="28"/>
      <c r="D35" s="28"/>
      <c r="E35" s="56"/>
      <c r="F35" s="1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5"/>
      <c r="AD35" s="5"/>
      <c r="AE35" s="5"/>
      <c r="AF35" s="5"/>
      <c r="AG35" s="5"/>
      <c r="AH35" s="5"/>
      <c r="AI35" s="5"/>
      <c r="AJ35" s="5"/>
      <c r="AK35" s="8"/>
      <c r="AN35" s="5"/>
      <c r="AO35" s="5"/>
      <c r="AP35" s="5"/>
      <c r="AQ35" s="9"/>
      <c r="AR35" s="9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</row>
    <row r="36" spans="1:65" s="7" customFormat="1" ht="15" customHeight="1">
      <c r="A36" s="16"/>
      <c r="B36" s="28"/>
      <c r="C36" s="28"/>
      <c r="D36" s="28"/>
      <c r="E36" s="16"/>
      <c r="F36" s="1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35"/>
      <c r="AC36" s="5"/>
      <c r="AD36" s="5"/>
      <c r="AE36" s="5"/>
      <c r="AF36" s="5"/>
      <c r="AG36" s="5"/>
      <c r="AH36" s="5"/>
      <c r="AI36" s="5"/>
      <c r="AJ36" s="5"/>
      <c r="AK36" s="8"/>
      <c r="AN36" s="5"/>
      <c r="AO36" s="5"/>
      <c r="AP36" s="5"/>
      <c r="AQ36" s="9"/>
      <c r="AR36" s="9"/>
    </row>
    <row r="37" spans="1:65" s="51" customFormat="1" ht="15" customHeight="1">
      <c r="A37" s="82" t="s">
        <v>71</v>
      </c>
      <c r="B37" s="82"/>
      <c r="C37" s="82"/>
      <c r="D37" s="82"/>
      <c r="E37" s="82"/>
      <c r="F37" s="47"/>
      <c r="G37" s="87" t="s">
        <v>78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39"/>
      <c r="AC37" s="49"/>
      <c r="AD37" s="49"/>
      <c r="AE37" s="49"/>
      <c r="AF37" s="49"/>
      <c r="AG37" s="49"/>
      <c r="AH37" s="49"/>
      <c r="AI37" s="49"/>
      <c r="AJ37" s="49"/>
      <c r="AK37" s="50"/>
      <c r="AN37" s="49"/>
      <c r="AO37" s="49"/>
      <c r="AP37" s="49"/>
      <c r="AQ37" s="52"/>
      <c r="AR37" s="52"/>
    </row>
    <row r="38" spans="1:65" s="51" customFormat="1" ht="15" customHeight="1">
      <c r="A38" s="74" t="str">
        <f>IF($F$10="","　月    日",IF(COUNTIF(データ類!A:A,AK39)&gt;0,VLOOKUP(AK39,データ類!A:C,3,),AK39))</f>
        <v>　月    日</v>
      </c>
      <c r="B38" s="74"/>
      <c r="C38" s="74"/>
      <c r="D38" s="75" t="str">
        <f>IF(F10="","(  )",CHOOSE(WEEKDAY(A38),"(日)","(月)","(火)","(水)","(木)","(金)","(土)"))</f>
        <v>(  )</v>
      </c>
      <c r="E38" s="75"/>
      <c r="F38" s="4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45"/>
      <c r="AC38" s="49"/>
      <c r="AD38" s="49"/>
      <c r="AE38" s="49"/>
      <c r="AF38" s="49"/>
      <c r="AG38" s="49"/>
      <c r="AH38" s="49"/>
      <c r="AI38" s="49"/>
      <c r="AJ38" s="49"/>
      <c r="AK38" s="50"/>
      <c r="AN38" s="49"/>
      <c r="AO38" s="49"/>
      <c r="AP38" s="49"/>
      <c r="AQ38" s="52"/>
      <c r="AR38" s="52"/>
    </row>
    <row r="39" spans="1:65" s="7" customFormat="1" ht="15" customHeight="1">
      <c r="A39" s="74"/>
      <c r="B39" s="74"/>
      <c r="C39" s="74"/>
      <c r="D39" s="75"/>
      <c r="E39" s="75"/>
      <c r="F39" s="16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35"/>
      <c r="AC39" s="5"/>
      <c r="AD39" s="5"/>
      <c r="AE39" s="5"/>
      <c r="AF39" s="5"/>
      <c r="AG39" s="5"/>
      <c r="AH39" s="5"/>
      <c r="AI39" s="5"/>
      <c r="AJ39" s="5"/>
      <c r="AK39" s="8">
        <f>F10-1</f>
        <v>-1</v>
      </c>
      <c r="AN39" s="5"/>
      <c r="AO39" s="5"/>
      <c r="AP39" s="5"/>
      <c r="AQ39" s="9"/>
      <c r="AR39" s="9"/>
    </row>
    <row r="40" spans="1:65" s="7" customFormat="1" ht="15" customHeight="1">
      <c r="A40" s="16"/>
      <c r="B40" s="28"/>
      <c r="C40" s="28"/>
      <c r="D40" s="28"/>
      <c r="E40" s="16"/>
      <c r="F40" s="16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35"/>
      <c r="AC40" s="5"/>
      <c r="AD40" s="5"/>
      <c r="AE40" s="5"/>
      <c r="AF40" s="5"/>
      <c r="AG40" s="5"/>
      <c r="AH40" s="5"/>
      <c r="AI40" s="5"/>
      <c r="AJ40" s="5"/>
      <c r="AK40" s="8"/>
      <c r="AN40" s="5"/>
      <c r="AO40" s="5"/>
      <c r="AP40" s="5"/>
      <c r="AQ40" s="9"/>
      <c r="AR40" s="9"/>
    </row>
    <row r="41" spans="1:65" s="51" customFormat="1" ht="15" customHeight="1">
      <c r="A41" s="90" t="s">
        <v>1</v>
      </c>
      <c r="B41" s="90"/>
      <c r="C41" s="90"/>
      <c r="D41" s="90"/>
      <c r="E41" s="90"/>
      <c r="F41" s="47"/>
      <c r="G41" s="83" t="s">
        <v>79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57"/>
      <c r="AC41" s="49"/>
      <c r="AD41" s="49"/>
      <c r="AE41" s="49"/>
      <c r="AF41" s="49"/>
      <c r="AG41" s="49"/>
      <c r="AH41" s="49"/>
      <c r="AI41" s="49"/>
      <c r="AJ41" s="49"/>
      <c r="AK41" s="50"/>
      <c r="AN41" s="49"/>
      <c r="AO41" s="49"/>
      <c r="AP41" s="49"/>
      <c r="AQ41" s="52"/>
      <c r="AR41" s="52"/>
    </row>
    <row r="42" spans="1:65" s="51" customFormat="1" ht="15" customHeight="1">
      <c r="A42" s="74" t="str">
        <f>IF(F10=""," 月    日",AK43)</f>
        <v xml:space="preserve"> 月    日</v>
      </c>
      <c r="B42" s="74"/>
      <c r="C42" s="74"/>
      <c r="D42" s="75" t="str">
        <f>IF(F10="","(  )",CHOOSE(WEEKDAY(A42),"(日)","(月)","(火)","(水)","(木)","(金)","(土)"))</f>
        <v>(  )</v>
      </c>
      <c r="E42" s="75"/>
      <c r="F42" s="4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57"/>
      <c r="AC42" s="49"/>
      <c r="AD42" s="49"/>
      <c r="AE42" s="49"/>
      <c r="AF42" s="49"/>
      <c r="AG42" s="49"/>
      <c r="AH42" s="49"/>
      <c r="AI42" s="49"/>
      <c r="AJ42" s="49"/>
      <c r="AK42" s="50"/>
      <c r="AN42" s="49"/>
      <c r="AO42" s="49"/>
      <c r="AP42" s="49"/>
      <c r="AQ42" s="52"/>
      <c r="AR42" s="52"/>
    </row>
    <row r="43" spans="1:65" s="7" customFormat="1" ht="15" customHeight="1">
      <c r="A43" s="74"/>
      <c r="B43" s="74"/>
      <c r="C43" s="74"/>
      <c r="D43" s="75"/>
      <c r="E43" s="75"/>
      <c r="F43" s="16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35"/>
      <c r="AC43" s="5"/>
      <c r="AD43" s="5"/>
      <c r="AE43" s="5"/>
      <c r="AF43" s="5"/>
      <c r="AG43" s="5"/>
      <c r="AH43" s="5"/>
      <c r="AI43" s="5"/>
      <c r="AJ43" s="5"/>
      <c r="AK43" s="8">
        <f>F10</f>
        <v>0</v>
      </c>
      <c r="AN43" s="5"/>
      <c r="AO43" s="5"/>
      <c r="AP43" s="5"/>
      <c r="AQ43" s="9"/>
      <c r="AR43" s="9"/>
    </row>
    <row r="44" spans="1:65" s="7" customFormat="1" ht="15" customHeight="1">
      <c r="A44" s="16"/>
      <c r="B44" s="28"/>
      <c r="C44" s="28"/>
      <c r="D44" s="28"/>
      <c r="E44" s="16"/>
      <c r="F44" s="16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35"/>
      <c r="AC44" s="5"/>
      <c r="AD44" s="5"/>
      <c r="AE44" s="5"/>
      <c r="AF44" s="5"/>
      <c r="AG44" s="5"/>
      <c r="AH44" s="5"/>
      <c r="AI44" s="5"/>
      <c r="AJ44" s="5"/>
      <c r="AK44" s="8"/>
      <c r="AN44" s="5"/>
      <c r="AO44" s="5"/>
      <c r="AP44" s="5"/>
      <c r="AQ44" s="9"/>
      <c r="AR44" s="9"/>
    </row>
    <row r="45" spans="1:65" s="7" customFormat="1" ht="15" customHeight="1">
      <c r="A45" s="90" t="s">
        <v>2</v>
      </c>
      <c r="B45" s="90"/>
      <c r="C45" s="90"/>
      <c r="D45" s="90"/>
      <c r="E45" s="90"/>
      <c r="F45" s="16"/>
      <c r="G45" s="83" t="s">
        <v>51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35"/>
      <c r="AC45" s="5"/>
      <c r="AD45" s="5"/>
      <c r="AE45" s="5"/>
      <c r="AF45" s="5"/>
      <c r="AG45" s="5"/>
      <c r="AH45" s="5"/>
      <c r="AI45" s="5"/>
      <c r="AJ45" s="5"/>
      <c r="AK45" s="8"/>
      <c r="AN45" s="5"/>
      <c r="AO45" s="5"/>
      <c r="AP45" s="5"/>
      <c r="AQ45" s="9"/>
      <c r="AR45" s="9"/>
    </row>
    <row r="46" spans="1:65" s="7" customFormat="1" ht="15" customHeight="1">
      <c r="A46" s="74" t="str">
        <f>IF(O10=""," 月    日",O10)</f>
        <v xml:space="preserve"> 月    日</v>
      </c>
      <c r="B46" s="74"/>
      <c r="C46" s="74"/>
      <c r="D46" s="75" t="str">
        <f>IF(F10="","(  )",CHOOSE(WEEKDAY(A46),"(日)","(月)","(火)","(水)","(木)","(金)","(土)"))</f>
        <v>(  )</v>
      </c>
      <c r="E46" s="75"/>
      <c r="F46" s="16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8"/>
      <c r="AC46" s="5"/>
      <c r="AD46" s="5"/>
      <c r="AE46" s="5"/>
      <c r="AF46" s="5"/>
      <c r="AG46" s="5"/>
      <c r="AH46" s="5"/>
      <c r="AI46" s="5"/>
      <c r="AJ46" s="5"/>
      <c r="AK46" s="8"/>
      <c r="AL46" s="59"/>
      <c r="AN46" s="5"/>
      <c r="AO46" s="5"/>
      <c r="AP46" s="5"/>
      <c r="AQ46" s="9"/>
      <c r="AR46" s="9"/>
    </row>
    <row r="47" spans="1:65" s="7" customFormat="1" ht="15" customHeight="1">
      <c r="A47" s="74"/>
      <c r="B47" s="74"/>
      <c r="C47" s="74"/>
      <c r="D47" s="75"/>
      <c r="E47" s="75"/>
      <c r="F47" s="16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35"/>
      <c r="AC47" s="5"/>
      <c r="AD47" s="5"/>
      <c r="AE47" s="5"/>
      <c r="AF47" s="5"/>
      <c r="AG47" s="5"/>
      <c r="AH47" s="5"/>
      <c r="AI47" s="5"/>
      <c r="AJ47" s="5"/>
      <c r="AK47" s="8"/>
      <c r="AN47" s="5"/>
      <c r="AO47" s="5"/>
      <c r="AP47" s="5"/>
      <c r="AQ47" s="9"/>
      <c r="AR47" s="9"/>
    </row>
    <row r="48" spans="1:65" s="7" customFormat="1" ht="15" customHeight="1">
      <c r="A48" s="16"/>
      <c r="B48" s="28"/>
      <c r="C48" s="28"/>
      <c r="D48" s="28"/>
      <c r="E48" s="16"/>
      <c r="F48" s="16"/>
      <c r="G48" s="28"/>
      <c r="H48" s="60"/>
      <c r="I48" s="60"/>
      <c r="J48" s="60"/>
      <c r="K48" s="60"/>
      <c r="L48" s="60"/>
      <c r="M48" s="60"/>
      <c r="N48" s="60"/>
      <c r="O48" s="28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35"/>
      <c r="AC48" s="5"/>
      <c r="AD48" s="5"/>
      <c r="AE48" s="5"/>
      <c r="AF48" s="5"/>
      <c r="AG48" s="5"/>
      <c r="AH48" s="5"/>
      <c r="AI48" s="5"/>
      <c r="AK48" s="8"/>
      <c r="AM48" s="5"/>
      <c r="AN48" s="5"/>
      <c r="AO48" s="5"/>
      <c r="AP48" s="9"/>
      <c r="AQ48" s="9"/>
    </row>
    <row r="49" spans="1:44" s="7" customFormat="1" ht="15" customHeight="1">
      <c r="A49" s="9"/>
      <c r="B49" s="61"/>
      <c r="C49" s="61"/>
      <c r="D49" s="61"/>
      <c r="E49" s="9"/>
      <c r="F49" s="9"/>
      <c r="G49" s="89" t="s">
        <v>66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"/>
      <c r="AD49" s="9"/>
      <c r="AE49" s="9"/>
      <c r="AF49" s="9"/>
      <c r="AG49" s="9"/>
      <c r="AH49" s="9"/>
      <c r="AI49" s="9"/>
      <c r="AJ49" s="62"/>
      <c r="AK49" s="63"/>
      <c r="AL49" s="62"/>
      <c r="AM49" s="5"/>
      <c r="AN49" s="5"/>
      <c r="AO49" s="5"/>
      <c r="AP49" s="5"/>
      <c r="AQ49" s="9"/>
      <c r="AR49" s="9"/>
    </row>
    <row r="50" spans="1:44" s="7" customFormat="1" ht="15" customHeight="1">
      <c r="A50" s="9"/>
      <c r="B50" s="9"/>
      <c r="C50" s="9"/>
      <c r="D50" s="9"/>
      <c r="E50" s="9"/>
      <c r="F50" s="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9"/>
      <c r="AD50" s="9"/>
      <c r="AE50" s="9"/>
      <c r="AF50" s="9"/>
      <c r="AG50" s="9"/>
      <c r="AH50" s="9"/>
      <c r="AI50" s="9"/>
      <c r="AJ50" s="62"/>
      <c r="AK50" s="63"/>
      <c r="AL50" s="62"/>
      <c r="AM50" s="5"/>
      <c r="AN50" s="5"/>
      <c r="AO50" s="5"/>
      <c r="AP50" s="5"/>
      <c r="AQ50" s="9"/>
      <c r="AR50" s="9"/>
    </row>
    <row r="51" spans="1:44" s="7" customFormat="1" ht="15" customHeight="1">
      <c r="A51" s="9"/>
      <c r="B51" s="9"/>
      <c r="C51" s="9"/>
      <c r="D51" s="9"/>
      <c r="E51" s="9"/>
      <c r="F51" s="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9"/>
      <c r="AD51" s="9"/>
      <c r="AE51" s="9"/>
      <c r="AK51" s="8"/>
    </row>
    <row r="52" spans="1:44" s="7" customFormat="1" ht="15" customHeight="1">
      <c r="A52" s="9"/>
      <c r="B52" s="9"/>
      <c r="C52" s="9"/>
      <c r="D52" s="9"/>
      <c r="E52" s="9"/>
      <c r="F52" s="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9"/>
      <c r="AD52" s="9"/>
      <c r="AE52" s="9"/>
      <c r="AK52" s="8"/>
    </row>
    <row r="53" spans="1:44" ht="15" customHeight="1">
      <c r="A53" s="64"/>
      <c r="B53" s="64"/>
      <c r="C53" s="64"/>
      <c r="D53" s="64"/>
      <c r="H53" s="65"/>
      <c r="I53" s="65"/>
      <c r="J53" s="65"/>
      <c r="K53" s="65"/>
      <c r="L53" s="65"/>
      <c r="M53" s="65"/>
      <c r="N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I53" s="5"/>
      <c r="AL53" s="7"/>
      <c r="AO53" s="5"/>
      <c r="AQ53" s="9"/>
    </row>
    <row r="54" spans="1:44" s="7" customFormat="1" ht="15" customHeight="1">
      <c r="A54" s="5"/>
      <c r="B54" s="5"/>
      <c r="C54" s="5"/>
      <c r="D54" s="5"/>
      <c r="E54" s="5"/>
      <c r="F54" s="9"/>
      <c r="G54" s="9"/>
      <c r="H54" s="61"/>
      <c r="I54" s="61"/>
      <c r="J54" s="61"/>
      <c r="K54" s="66"/>
      <c r="L54" s="66"/>
      <c r="M54" s="66"/>
      <c r="N54" s="66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9"/>
      <c r="AD54" s="9"/>
      <c r="AE54" s="9"/>
      <c r="AF54" s="9"/>
      <c r="AG54" s="9"/>
      <c r="AH54" s="9"/>
      <c r="AI54" s="9"/>
      <c r="AJ54" s="62"/>
      <c r="AK54" s="63"/>
      <c r="AL54" s="62"/>
      <c r="AM54" s="5"/>
      <c r="AN54" s="5"/>
      <c r="AO54" s="5"/>
      <c r="AP54" s="9"/>
      <c r="AQ54" s="9"/>
    </row>
    <row r="55" spans="1:44" s="7" customFormat="1" ht="15" customHeight="1">
      <c r="A55" s="5"/>
      <c r="B55" s="5"/>
      <c r="C55" s="5"/>
      <c r="D55" s="5"/>
      <c r="E55" s="5"/>
      <c r="F55" s="68"/>
      <c r="G55" s="68"/>
      <c r="H55" s="68"/>
      <c r="I55" s="61"/>
      <c r="J55" s="61"/>
      <c r="K55" s="66"/>
      <c r="L55" s="66"/>
      <c r="M55" s="66" t="s">
        <v>52</v>
      </c>
      <c r="N55" s="70" t="s">
        <v>53</v>
      </c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9"/>
      <c r="AD55" s="9"/>
      <c r="AE55" s="9"/>
      <c r="AF55" s="9"/>
      <c r="AG55" s="9"/>
      <c r="AH55" s="9"/>
      <c r="AI55" s="9"/>
      <c r="AJ55" s="62"/>
      <c r="AK55" s="63"/>
      <c r="AL55" s="62"/>
      <c r="AM55" s="5"/>
      <c r="AN55" s="5"/>
      <c r="AO55" s="5"/>
      <c r="AP55" s="9"/>
      <c r="AQ55" s="9"/>
    </row>
    <row r="56" spans="1:44" ht="15" customHeight="1">
      <c r="B56" s="5"/>
      <c r="C56" s="5"/>
      <c r="D56" s="5"/>
      <c r="F56" s="68"/>
      <c r="G56" s="68"/>
      <c r="H56" s="68"/>
      <c r="I56" s="61"/>
      <c r="J56" s="66"/>
      <c r="K56" s="66"/>
      <c r="L56" s="66"/>
      <c r="M56" s="66"/>
      <c r="N56" s="69" t="s">
        <v>54</v>
      </c>
      <c r="O56" s="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9"/>
      <c r="AD56" s="9"/>
      <c r="AE56" s="9"/>
      <c r="AF56" s="9"/>
      <c r="AG56" s="9"/>
      <c r="AH56" s="9"/>
      <c r="AI56" s="9"/>
      <c r="AJ56" s="62"/>
      <c r="AK56" s="63"/>
      <c r="AL56" s="62"/>
      <c r="AO56" s="5"/>
      <c r="AQ56" s="9"/>
    </row>
    <row r="57" spans="1:44" ht="15" customHeight="1">
      <c r="B57" s="5"/>
      <c r="C57" s="5"/>
      <c r="D57" s="5"/>
      <c r="F57" s="68"/>
      <c r="G57" s="68"/>
      <c r="H57" s="68"/>
      <c r="I57" s="61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9"/>
      <c r="AD57" s="9"/>
      <c r="AE57" s="9"/>
      <c r="AF57" s="9"/>
      <c r="AG57" s="9"/>
      <c r="AH57" s="9"/>
      <c r="AI57" s="9"/>
      <c r="AJ57" s="62"/>
      <c r="AK57" s="63"/>
      <c r="AL57" s="62"/>
      <c r="AO57" s="5"/>
      <c r="AQ57" s="9"/>
    </row>
  </sheetData>
  <sheetProtection algorithmName="SHA-512" hashValue="/Fat2Hz7m4OsqGTxgs9X1uLlj4OoCMmFSyj8Z4zD+pPrndia5lp7TObaRYnqqRWFdLs4fw0z7+G49cb9OWxlBA==" saltValue="KnoHLVEHwCuSIOshPKuqJA==" spinCount="100000" sheet="1" objects="1" scenarios="1" selectLockedCells="1"/>
  <dataConsolidate/>
  <mergeCells count="55">
    <mergeCell ref="AS31:BM35"/>
    <mergeCell ref="U10:V10"/>
    <mergeCell ref="A3:B3"/>
    <mergeCell ref="A7:B8"/>
    <mergeCell ref="C5:E5"/>
    <mergeCell ref="O10:T10"/>
    <mergeCell ref="C7:P8"/>
    <mergeCell ref="Q7:R8"/>
    <mergeCell ref="A10:E10"/>
    <mergeCell ref="F10:K10"/>
    <mergeCell ref="L10:M10"/>
    <mergeCell ref="G1:V3"/>
    <mergeCell ref="A16:E16"/>
    <mergeCell ref="A12:E12"/>
    <mergeCell ref="A17:C18"/>
    <mergeCell ref="D17:E18"/>
    <mergeCell ref="A33:C33"/>
    <mergeCell ref="D33:E33"/>
    <mergeCell ref="A28:E28"/>
    <mergeCell ref="A29:C30"/>
    <mergeCell ref="D29:E30"/>
    <mergeCell ref="A41:E41"/>
    <mergeCell ref="D42:E43"/>
    <mergeCell ref="A42:C43"/>
    <mergeCell ref="A37:E37"/>
    <mergeCell ref="A38:C39"/>
    <mergeCell ref="D38:E39"/>
    <mergeCell ref="G45:AA47"/>
    <mergeCell ref="G49:AB52"/>
    <mergeCell ref="A45:E45"/>
    <mergeCell ref="A46:C47"/>
    <mergeCell ref="D46:E47"/>
    <mergeCell ref="G44:AA44"/>
    <mergeCell ref="G41:AA43"/>
    <mergeCell ref="G20:AA22"/>
    <mergeCell ref="G23:AA23"/>
    <mergeCell ref="G36:AA36"/>
    <mergeCell ref="G37:AA39"/>
    <mergeCell ref="G40:AA40"/>
    <mergeCell ref="G28:AB35"/>
    <mergeCell ref="A24:E24"/>
    <mergeCell ref="G24:AA26"/>
    <mergeCell ref="A25:C26"/>
    <mergeCell ref="D25:E26"/>
    <mergeCell ref="W1:AC1"/>
    <mergeCell ref="W2:AC2"/>
    <mergeCell ref="G15:AA15"/>
    <mergeCell ref="G19:AA19"/>
    <mergeCell ref="G16:AA18"/>
    <mergeCell ref="G12:AA14"/>
    <mergeCell ref="A13:C14"/>
    <mergeCell ref="D13:E14"/>
    <mergeCell ref="A20:E20"/>
    <mergeCell ref="A21:C22"/>
    <mergeCell ref="D21:E22"/>
  </mergeCells>
  <phoneticPr fontId="1"/>
  <conditionalFormatting sqref="P7:P8 F10:K10 C7:N8">
    <cfRule type="containsBlanks" dxfId="5" priority="3">
      <formula>LEN(TRIM(C7))=0</formula>
    </cfRule>
  </conditionalFormatting>
  <conditionalFormatting sqref="C5">
    <cfRule type="containsBlanks" dxfId="4" priority="2">
      <formula>LEN(TRIM(C5))=0</formula>
    </cfRule>
  </conditionalFormatting>
  <conditionalFormatting sqref="O10 O7:O8">
    <cfRule type="containsBlanks" dxfId="3" priority="1">
      <formula>LEN(TRIM(O7))=0</formula>
    </cfRule>
  </conditionalFormatting>
  <dataValidations xWindow="273" yWindow="551" count="2">
    <dataValidation allowBlank="1" showInputMessage="1" showErrorMessage="1" promptTitle="―――入力形式について―――" prompt="2023年8月13日の場合、_x000a__x000a_2023/8/13_x000a__x000a_とご入力ください" sqref="F10:K10 O10:T10"/>
    <dataValidation type="whole" allowBlank="1" showInputMessage="1" showErrorMessage="1" errorTitle="入力エラー" error="半角数字5桁でご入力ください" sqref="C5:E5">
      <formula1>10000</formula1>
      <formula2>99999</formula2>
    </dataValidation>
  </dataValidations>
  <hyperlinks>
    <hyperlink ref="G20:AB20" r:id="rId1" display="・人数報告書（別Excel）提出2回目⇒専用Webサイトよりアップロード"/>
    <hyperlink ref="G12" r:id="rId2" display="・人数報告書（別Excel）提出1回目⇒専用Webサイトよりアップロード"/>
    <hyperlink ref="G28" r:id="rId3" display="・人数報告書（別Excel）提出3回目⇒専用Webサイトよりアップロード"/>
    <hyperlink ref="G37" r:id="rId4" display="・人数報告書（別Excel）提出4回目⇒専用Webサイトよりアップロード"/>
    <hyperlink ref="G20" r:id="rId5" display="・人数報告書（Excel）提出2回目⇒特設サイトよりアップロード"/>
    <hyperlink ref="G20:AA22" r:id="rId6" display="https://www.gasyukuryoko.com/guide/gasyuku.htm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verticalDpi="300" r:id="rId7"/>
  <headerFooter>
    <oddHeader xml:space="preserve">&amp;L
</oddHeader>
    <oddFooter>&amp;R2023/06-01版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41"/>
  <sheetViews>
    <sheetView zoomScaleNormal="100" zoomScaleSheetLayoutView="94" workbookViewId="0">
      <selection sqref="A1:D128"/>
    </sheetView>
  </sheetViews>
  <sheetFormatPr defaultRowHeight="13.5"/>
  <cols>
    <col min="1" max="1" width="11" style="1" customWidth="1"/>
    <col min="2" max="2" width="3.375" style="1" bestFit="1" customWidth="1"/>
    <col min="3" max="3" width="11.625" bestFit="1" customWidth="1"/>
    <col min="4" max="4" width="3.375" bestFit="1" customWidth="1"/>
  </cols>
  <sheetData>
    <row r="1" spans="1:13">
      <c r="A1" s="1" t="s">
        <v>3</v>
      </c>
      <c r="C1" t="s">
        <v>4</v>
      </c>
    </row>
    <row r="2" spans="1:13">
      <c r="A2" s="1" t="s">
        <v>63</v>
      </c>
      <c r="E2" s="2"/>
      <c r="F2" s="2" t="s">
        <v>10</v>
      </c>
      <c r="G2" s="2"/>
      <c r="H2" s="2" t="s">
        <v>11</v>
      </c>
      <c r="I2" s="2"/>
      <c r="J2" s="2" t="s">
        <v>12</v>
      </c>
      <c r="K2" s="3"/>
    </row>
    <row r="3" spans="1:13">
      <c r="A3" s="1">
        <v>45080</v>
      </c>
      <c r="B3" s="1" t="str">
        <f t="shared" ref="B3:B34" si="0">TEXT(A3,"aaa")</f>
        <v>土</v>
      </c>
      <c r="C3" s="1">
        <f t="shared" ref="C3:C34" si="1">A3-1</f>
        <v>45079</v>
      </c>
      <c r="D3" s="1" t="str">
        <f t="shared" ref="D3:D34" si="2">TEXT(C3,"aaa")</f>
        <v>金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3"/>
      <c r="L3" s="4" t="s">
        <v>55</v>
      </c>
      <c r="M3" s="4" t="s">
        <v>58</v>
      </c>
    </row>
    <row r="4" spans="1:13">
      <c r="A4" s="1">
        <v>45087</v>
      </c>
      <c r="B4" s="1" t="str">
        <f t="shared" si="0"/>
        <v>土</v>
      </c>
      <c r="C4" s="1">
        <f t="shared" si="1"/>
        <v>45086</v>
      </c>
      <c r="D4" s="1" t="str">
        <f t="shared" si="2"/>
        <v>金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3"/>
      <c r="L4" s="4" t="s">
        <v>56</v>
      </c>
      <c r="M4" s="4" t="s">
        <v>59</v>
      </c>
    </row>
    <row r="5" spans="1:13">
      <c r="A5" s="1">
        <v>45094</v>
      </c>
      <c r="B5" s="1" t="str">
        <f t="shared" si="0"/>
        <v>土</v>
      </c>
      <c r="C5" s="1">
        <f t="shared" si="1"/>
        <v>45093</v>
      </c>
      <c r="D5" s="1" t="str">
        <f t="shared" si="2"/>
        <v>金</v>
      </c>
      <c r="E5" s="2" t="s">
        <v>25</v>
      </c>
      <c r="F5" s="2" t="s">
        <v>45</v>
      </c>
      <c r="G5" s="2" t="s">
        <v>26</v>
      </c>
      <c r="H5" s="2" t="s">
        <v>27</v>
      </c>
      <c r="I5" s="2" t="s">
        <v>28</v>
      </c>
      <c r="J5" s="2" t="s">
        <v>29</v>
      </c>
      <c r="K5" s="3"/>
      <c r="L5" s="4" t="s">
        <v>57</v>
      </c>
      <c r="M5" s="4" t="s">
        <v>60</v>
      </c>
    </row>
    <row r="6" spans="1:13">
      <c r="A6" s="1">
        <v>45101</v>
      </c>
      <c r="B6" s="1" t="str">
        <f t="shared" si="0"/>
        <v>土</v>
      </c>
      <c r="C6" s="1">
        <f t="shared" si="1"/>
        <v>45100</v>
      </c>
      <c r="D6" s="1" t="str">
        <f t="shared" si="2"/>
        <v>金</v>
      </c>
      <c r="E6" s="2" t="s">
        <v>30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3"/>
      <c r="L6" s="4" t="s">
        <v>62</v>
      </c>
      <c r="M6" s="4" t="s">
        <v>61</v>
      </c>
    </row>
    <row r="7" spans="1:13">
      <c r="A7" s="1">
        <v>45108</v>
      </c>
      <c r="B7" s="1" t="str">
        <f t="shared" si="0"/>
        <v>土</v>
      </c>
      <c r="C7" s="1">
        <f t="shared" si="1"/>
        <v>45107</v>
      </c>
      <c r="D7" s="1" t="str">
        <f t="shared" si="2"/>
        <v>金</v>
      </c>
      <c r="E7" s="2" t="s">
        <v>36</v>
      </c>
      <c r="F7" s="2">
        <v>300</v>
      </c>
      <c r="G7" s="2" t="s">
        <v>37</v>
      </c>
      <c r="H7" s="2">
        <v>300</v>
      </c>
      <c r="I7" s="2" t="s">
        <v>38</v>
      </c>
      <c r="J7" s="2">
        <v>300</v>
      </c>
      <c r="K7" s="3"/>
    </row>
    <row r="8" spans="1:13">
      <c r="A8" s="1">
        <v>45115</v>
      </c>
      <c r="B8" s="1" t="str">
        <f t="shared" si="0"/>
        <v>土</v>
      </c>
      <c r="C8" s="1">
        <f t="shared" si="1"/>
        <v>45114</v>
      </c>
      <c r="D8" s="1" t="str">
        <f t="shared" si="2"/>
        <v>金</v>
      </c>
      <c r="E8" s="2" t="s">
        <v>39</v>
      </c>
      <c r="F8" s="2">
        <v>400</v>
      </c>
      <c r="G8" s="2" t="s">
        <v>40</v>
      </c>
      <c r="H8" s="2">
        <v>400</v>
      </c>
      <c r="I8" s="2" t="s">
        <v>41</v>
      </c>
      <c r="J8" s="2">
        <v>400</v>
      </c>
      <c r="K8" s="3"/>
    </row>
    <row r="9" spans="1:13">
      <c r="A9" s="1">
        <v>45122</v>
      </c>
      <c r="B9" s="1" t="str">
        <f t="shared" si="0"/>
        <v>土</v>
      </c>
      <c r="C9" s="1">
        <f t="shared" si="1"/>
        <v>45121</v>
      </c>
      <c r="D9" s="1" t="str">
        <f t="shared" si="2"/>
        <v>金</v>
      </c>
      <c r="E9" s="2" t="s">
        <v>42</v>
      </c>
      <c r="F9" s="2">
        <v>900</v>
      </c>
      <c r="G9" s="2" t="s">
        <v>43</v>
      </c>
      <c r="H9" s="2">
        <v>900</v>
      </c>
      <c r="I9" s="2" t="s">
        <v>44</v>
      </c>
      <c r="J9" s="2">
        <v>900</v>
      </c>
      <c r="K9" s="3"/>
    </row>
    <row r="10" spans="1:13">
      <c r="A10" s="1">
        <v>45129</v>
      </c>
      <c r="B10" s="1" t="str">
        <f t="shared" si="0"/>
        <v>土</v>
      </c>
      <c r="C10" s="1">
        <f t="shared" si="1"/>
        <v>45128</v>
      </c>
      <c r="D10" s="1" t="str">
        <f t="shared" si="2"/>
        <v>金</v>
      </c>
    </row>
    <row r="11" spans="1:13">
      <c r="A11" s="1">
        <v>45136</v>
      </c>
      <c r="B11" s="1" t="str">
        <f t="shared" si="0"/>
        <v>土</v>
      </c>
      <c r="C11" s="1">
        <f t="shared" si="1"/>
        <v>45135</v>
      </c>
      <c r="D11" s="1" t="str">
        <f t="shared" si="2"/>
        <v>金</v>
      </c>
    </row>
    <row r="12" spans="1:13">
      <c r="A12" s="1">
        <v>45150</v>
      </c>
      <c r="B12" s="1" t="str">
        <f t="shared" si="0"/>
        <v>土</v>
      </c>
      <c r="C12" s="1">
        <v>45148</v>
      </c>
      <c r="D12" s="1" t="str">
        <f t="shared" si="2"/>
        <v>木</v>
      </c>
    </row>
    <row r="13" spans="1:13">
      <c r="A13" s="1">
        <v>45164</v>
      </c>
      <c r="B13" s="1" t="str">
        <f t="shared" si="0"/>
        <v>土</v>
      </c>
      <c r="C13" s="1">
        <f t="shared" si="1"/>
        <v>45163</v>
      </c>
      <c r="D13" s="1" t="str">
        <f t="shared" si="2"/>
        <v>金</v>
      </c>
    </row>
    <row r="14" spans="1:13">
      <c r="A14" s="1">
        <v>45178</v>
      </c>
      <c r="B14" s="1" t="str">
        <f t="shared" si="0"/>
        <v>土</v>
      </c>
      <c r="C14" s="1">
        <f t="shared" si="1"/>
        <v>45177</v>
      </c>
      <c r="D14" s="1" t="str">
        <f t="shared" si="2"/>
        <v>金</v>
      </c>
    </row>
    <row r="15" spans="1:13">
      <c r="A15" s="1">
        <v>45185</v>
      </c>
      <c r="B15" s="1" t="str">
        <f t="shared" si="0"/>
        <v>土</v>
      </c>
      <c r="C15" s="1">
        <f t="shared" si="1"/>
        <v>45184</v>
      </c>
      <c r="D15" s="1" t="str">
        <f t="shared" si="2"/>
        <v>金</v>
      </c>
    </row>
    <row r="16" spans="1:13">
      <c r="A16" s="1">
        <v>45192</v>
      </c>
      <c r="B16" s="1" t="str">
        <f t="shared" si="0"/>
        <v>土</v>
      </c>
      <c r="C16" s="1">
        <f t="shared" si="1"/>
        <v>45191</v>
      </c>
      <c r="D16" s="1" t="str">
        <f t="shared" si="2"/>
        <v>金</v>
      </c>
    </row>
    <row r="17" spans="1:4">
      <c r="A17" s="1">
        <v>45199</v>
      </c>
      <c r="B17" s="1" t="str">
        <f t="shared" si="0"/>
        <v>土</v>
      </c>
      <c r="C17" s="1">
        <f t="shared" si="1"/>
        <v>45198</v>
      </c>
      <c r="D17" s="1" t="str">
        <f t="shared" si="2"/>
        <v>金</v>
      </c>
    </row>
    <row r="18" spans="1:4">
      <c r="A18" s="1">
        <v>45206</v>
      </c>
      <c r="B18" s="1" t="str">
        <f t="shared" si="0"/>
        <v>土</v>
      </c>
      <c r="C18" s="1">
        <f t="shared" si="1"/>
        <v>45205</v>
      </c>
      <c r="D18" s="1" t="str">
        <f t="shared" si="2"/>
        <v>金</v>
      </c>
    </row>
    <row r="19" spans="1:4">
      <c r="A19" s="1">
        <v>45213</v>
      </c>
      <c r="B19" s="1" t="str">
        <f t="shared" si="0"/>
        <v>土</v>
      </c>
      <c r="C19" s="1">
        <f t="shared" si="1"/>
        <v>45212</v>
      </c>
      <c r="D19" s="1" t="str">
        <f t="shared" si="2"/>
        <v>金</v>
      </c>
    </row>
    <row r="20" spans="1:4">
      <c r="A20" s="1">
        <v>45220</v>
      </c>
      <c r="B20" s="1" t="str">
        <f t="shared" si="0"/>
        <v>土</v>
      </c>
      <c r="C20" s="1">
        <f t="shared" si="1"/>
        <v>45219</v>
      </c>
      <c r="D20" s="1" t="str">
        <f t="shared" si="2"/>
        <v>金</v>
      </c>
    </row>
    <row r="21" spans="1:4">
      <c r="A21" s="1">
        <v>45227</v>
      </c>
      <c r="B21" s="1" t="str">
        <f t="shared" si="0"/>
        <v>土</v>
      </c>
      <c r="C21" s="1">
        <f t="shared" si="1"/>
        <v>45226</v>
      </c>
      <c r="D21" s="1" t="str">
        <f t="shared" si="2"/>
        <v>金</v>
      </c>
    </row>
    <row r="22" spans="1:4">
      <c r="A22" s="1">
        <v>45234</v>
      </c>
      <c r="B22" s="1" t="str">
        <f t="shared" si="0"/>
        <v>土</v>
      </c>
      <c r="C22" s="1">
        <v>45232</v>
      </c>
      <c r="D22" s="1" t="str">
        <f t="shared" si="2"/>
        <v>木</v>
      </c>
    </row>
    <row r="23" spans="1:4">
      <c r="A23" s="1">
        <v>45241</v>
      </c>
      <c r="B23" s="1" t="str">
        <f t="shared" si="0"/>
        <v>土</v>
      </c>
      <c r="C23" s="1">
        <f t="shared" si="1"/>
        <v>45240</v>
      </c>
      <c r="D23" s="1" t="str">
        <f t="shared" si="2"/>
        <v>金</v>
      </c>
    </row>
    <row r="24" spans="1:4">
      <c r="A24" s="1">
        <v>45248</v>
      </c>
      <c r="B24" s="1" t="str">
        <f t="shared" si="0"/>
        <v>土</v>
      </c>
      <c r="C24" s="1">
        <f t="shared" si="1"/>
        <v>45247</v>
      </c>
      <c r="D24" s="1" t="str">
        <f t="shared" si="2"/>
        <v>金</v>
      </c>
    </row>
    <row r="25" spans="1:4">
      <c r="A25" s="1">
        <v>45255</v>
      </c>
      <c r="B25" s="1" t="str">
        <f t="shared" si="0"/>
        <v>土</v>
      </c>
      <c r="C25" s="1">
        <f t="shared" si="1"/>
        <v>45254</v>
      </c>
      <c r="D25" s="1" t="str">
        <f t="shared" si="2"/>
        <v>金</v>
      </c>
    </row>
    <row r="26" spans="1:4">
      <c r="A26" s="1">
        <v>45262</v>
      </c>
      <c r="B26" s="1" t="str">
        <f t="shared" si="0"/>
        <v>土</v>
      </c>
      <c r="C26" s="1">
        <f t="shared" si="1"/>
        <v>45261</v>
      </c>
      <c r="D26" s="1" t="str">
        <f t="shared" si="2"/>
        <v>金</v>
      </c>
    </row>
    <row r="27" spans="1:4">
      <c r="A27" s="1">
        <v>45269</v>
      </c>
      <c r="B27" s="1" t="str">
        <f t="shared" si="0"/>
        <v>土</v>
      </c>
      <c r="C27" s="1">
        <f t="shared" si="1"/>
        <v>45268</v>
      </c>
      <c r="D27" s="1" t="str">
        <f t="shared" si="2"/>
        <v>金</v>
      </c>
    </row>
    <row r="28" spans="1:4">
      <c r="A28" s="1">
        <v>45276</v>
      </c>
      <c r="B28" s="1" t="str">
        <f t="shared" si="0"/>
        <v>土</v>
      </c>
      <c r="C28" s="1">
        <f t="shared" si="1"/>
        <v>45275</v>
      </c>
      <c r="D28" s="1" t="str">
        <f t="shared" si="2"/>
        <v>金</v>
      </c>
    </row>
    <row r="29" spans="1:4">
      <c r="A29" s="1">
        <v>45283</v>
      </c>
      <c r="B29" s="1" t="str">
        <f t="shared" si="0"/>
        <v>土</v>
      </c>
      <c r="C29" s="1">
        <f t="shared" si="1"/>
        <v>45282</v>
      </c>
      <c r="D29" s="1" t="str">
        <f t="shared" si="2"/>
        <v>金</v>
      </c>
    </row>
    <row r="30" spans="1:4">
      <c r="A30" s="1">
        <v>45290</v>
      </c>
      <c r="B30" s="1" t="str">
        <f t="shared" si="0"/>
        <v>土</v>
      </c>
      <c r="C30" s="1">
        <v>45285</v>
      </c>
      <c r="D30" s="1" t="str">
        <f t="shared" si="2"/>
        <v>月</v>
      </c>
    </row>
    <row r="31" spans="1:4">
      <c r="A31" s="1">
        <v>45297</v>
      </c>
      <c r="B31" s="1" t="str">
        <f t="shared" si="0"/>
        <v>土</v>
      </c>
      <c r="C31" s="1">
        <f t="shared" si="1"/>
        <v>45296</v>
      </c>
      <c r="D31" s="1" t="str">
        <f t="shared" si="2"/>
        <v>金</v>
      </c>
    </row>
    <row r="32" spans="1:4">
      <c r="A32" s="1">
        <v>45304</v>
      </c>
      <c r="B32" s="1" t="str">
        <f t="shared" si="0"/>
        <v>土</v>
      </c>
      <c r="C32" s="1">
        <f t="shared" si="1"/>
        <v>45303</v>
      </c>
      <c r="D32" s="1" t="str">
        <f t="shared" si="2"/>
        <v>金</v>
      </c>
    </row>
    <row r="33" spans="1:4">
      <c r="A33" s="1">
        <v>45311</v>
      </c>
      <c r="B33" s="1" t="str">
        <f t="shared" si="0"/>
        <v>土</v>
      </c>
      <c r="C33" s="1">
        <f t="shared" si="1"/>
        <v>45310</v>
      </c>
      <c r="D33" s="1" t="str">
        <f t="shared" si="2"/>
        <v>金</v>
      </c>
    </row>
    <row r="34" spans="1:4">
      <c r="A34" s="1">
        <v>45318</v>
      </c>
      <c r="B34" s="1" t="str">
        <f t="shared" si="0"/>
        <v>土</v>
      </c>
      <c r="C34" s="1">
        <f t="shared" si="1"/>
        <v>45317</v>
      </c>
      <c r="D34" s="1" t="str">
        <f t="shared" si="2"/>
        <v>金</v>
      </c>
    </row>
    <row r="35" spans="1:4">
      <c r="A35" s="1">
        <v>45325</v>
      </c>
      <c r="B35" s="1" t="str">
        <f t="shared" ref="B35:B49" si="3">TEXT(A35,"aaa")</f>
        <v>土</v>
      </c>
      <c r="C35" s="1">
        <f t="shared" ref="C35:C49" si="4">A35-1</f>
        <v>45324</v>
      </c>
      <c r="D35" s="1" t="str">
        <f t="shared" ref="D35:D49" si="5">TEXT(C35,"aaa")</f>
        <v>金</v>
      </c>
    </row>
    <row r="36" spans="1:4">
      <c r="A36" s="1">
        <v>45332</v>
      </c>
      <c r="B36" s="1" t="str">
        <f t="shared" si="3"/>
        <v>土</v>
      </c>
      <c r="C36" s="1">
        <f t="shared" si="4"/>
        <v>45331</v>
      </c>
      <c r="D36" s="1" t="str">
        <f t="shared" si="5"/>
        <v>金</v>
      </c>
    </row>
    <row r="37" spans="1:4">
      <c r="A37" s="1">
        <v>45339</v>
      </c>
      <c r="B37" s="1" t="str">
        <f t="shared" si="3"/>
        <v>土</v>
      </c>
      <c r="C37" s="1">
        <f t="shared" si="4"/>
        <v>45338</v>
      </c>
      <c r="D37" s="1" t="str">
        <f t="shared" si="5"/>
        <v>金</v>
      </c>
    </row>
    <row r="38" spans="1:4">
      <c r="A38" s="1">
        <v>45346</v>
      </c>
      <c r="B38" s="1" t="str">
        <f t="shared" si="3"/>
        <v>土</v>
      </c>
      <c r="C38" s="1">
        <v>45344</v>
      </c>
      <c r="D38" s="1" t="str">
        <f t="shared" si="5"/>
        <v>木</v>
      </c>
    </row>
    <row r="39" spans="1:4">
      <c r="A39" s="1">
        <v>45353</v>
      </c>
      <c r="B39" s="1" t="str">
        <f t="shared" si="3"/>
        <v>土</v>
      </c>
      <c r="C39" s="1">
        <f t="shared" si="4"/>
        <v>45352</v>
      </c>
      <c r="D39" s="1" t="str">
        <f t="shared" si="5"/>
        <v>金</v>
      </c>
    </row>
    <row r="40" spans="1:4">
      <c r="A40" s="1">
        <v>45360</v>
      </c>
      <c r="B40" s="1" t="str">
        <f t="shared" si="3"/>
        <v>土</v>
      </c>
      <c r="C40" s="1">
        <f t="shared" si="4"/>
        <v>45359</v>
      </c>
      <c r="D40" s="1" t="str">
        <f t="shared" si="5"/>
        <v>金</v>
      </c>
    </row>
    <row r="41" spans="1:4">
      <c r="A41" s="1">
        <v>45367</v>
      </c>
      <c r="B41" s="1" t="str">
        <f t="shared" si="3"/>
        <v>土</v>
      </c>
      <c r="C41" s="1">
        <f t="shared" si="4"/>
        <v>45366</v>
      </c>
      <c r="D41" s="1" t="str">
        <f t="shared" si="5"/>
        <v>金</v>
      </c>
    </row>
    <row r="42" spans="1:4">
      <c r="A42" s="1">
        <v>45374</v>
      </c>
      <c r="B42" s="1" t="str">
        <f t="shared" si="3"/>
        <v>土</v>
      </c>
      <c r="C42" s="1">
        <f t="shared" si="4"/>
        <v>45373</v>
      </c>
      <c r="D42" s="1" t="str">
        <f t="shared" si="5"/>
        <v>金</v>
      </c>
    </row>
    <row r="43" spans="1:4">
      <c r="A43" s="1">
        <v>45381</v>
      </c>
      <c r="B43" s="1" t="str">
        <f t="shared" si="3"/>
        <v>土</v>
      </c>
      <c r="C43" s="1">
        <f t="shared" si="4"/>
        <v>45380</v>
      </c>
      <c r="D43" s="1" t="str">
        <f t="shared" si="5"/>
        <v>金</v>
      </c>
    </row>
    <row r="44" spans="1:4">
      <c r="A44" s="1">
        <v>45388</v>
      </c>
      <c r="B44" s="1" t="str">
        <f t="shared" si="3"/>
        <v>土</v>
      </c>
      <c r="C44" s="1">
        <f t="shared" si="4"/>
        <v>45387</v>
      </c>
      <c r="D44" s="1" t="str">
        <f t="shared" si="5"/>
        <v>金</v>
      </c>
    </row>
    <row r="45" spans="1:4">
      <c r="A45" s="1">
        <v>45395</v>
      </c>
      <c r="B45" s="1" t="str">
        <f t="shared" si="3"/>
        <v>土</v>
      </c>
      <c r="C45" s="1">
        <f t="shared" si="4"/>
        <v>45394</v>
      </c>
      <c r="D45" s="1" t="str">
        <f t="shared" si="5"/>
        <v>金</v>
      </c>
    </row>
    <row r="46" spans="1:4">
      <c r="A46" s="1">
        <v>45402</v>
      </c>
      <c r="B46" s="1" t="str">
        <f t="shared" si="3"/>
        <v>土</v>
      </c>
      <c r="C46" s="1">
        <f t="shared" si="4"/>
        <v>45401</v>
      </c>
      <c r="D46" s="1" t="str">
        <f t="shared" si="5"/>
        <v>金</v>
      </c>
    </row>
    <row r="47" spans="1:4">
      <c r="A47" s="1">
        <v>45409</v>
      </c>
      <c r="B47" s="1" t="str">
        <f t="shared" si="3"/>
        <v>土</v>
      </c>
      <c r="C47" s="1">
        <f t="shared" si="4"/>
        <v>45408</v>
      </c>
      <c r="D47" s="1" t="str">
        <f t="shared" si="5"/>
        <v>金</v>
      </c>
    </row>
    <row r="48" spans="1:4">
      <c r="A48" s="1">
        <v>45416</v>
      </c>
      <c r="B48" s="1" t="str">
        <f t="shared" si="3"/>
        <v>土</v>
      </c>
      <c r="C48" s="1">
        <f t="shared" si="4"/>
        <v>45415</v>
      </c>
      <c r="D48" s="1" t="str">
        <f t="shared" si="5"/>
        <v>金</v>
      </c>
    </row>
    <row r="49" spans="1:4">
      <c r="A49" s="1">
        <v>45423</v>
      </c>
      <c r="B49" s="1" t="str">
        <f t="shared" si="3"/>
        <v>土</v>
      </c>
      <c r="C49" s="1">
        <f t="shared" si="4"/>
        <v>45422</v>
      </c>
      <c r="D49" s="1" t="str">
        <f t="shared" si="5"/>
        <v>金</v>
      </c>
    </row>
    <row r="50" spans="1:4">
      <c r="A50" s="1">
        <v>45430</v>
      </c>
      <c r="B50" s="1" t="str">
        <f t="shared" ref="B50:B51" si="6">TEXT(A50,"aaa")</f>
        <v>土</v>
      </c>
      <c r="C50" s="1">
        <f t="shared" ref="C50:C51" si="7">A50-1</f>
        <v>45429</v>
      </c>
      <c r="D50" s="1" t="str">
        <f t="shared" ref="D50:D51" si="8">TEXT(C50,"aaa")</f>
        <v>金</v>
      </c>
    </row>
    <row r="51" spans="1:4">
      <c r="A51" s="1">
        <v>45437</v>
      </c>
      <c r="B51" s="1" t="str">
        <f t="shared" si="6"/>
        <v>土</v>
      </c>
      <c r="C51" s="1">
        <f t="shared" si="7"/>
        <v>45436</v>
      </c>
      <c r="D51" s="1" t="str">
        <f t="shared" si="8"/>
        <v>金</v>
      </c>
    </row>
    <row r="52" spans="1:4">
      <c r="C52" s="1"/>
      <c r="D52" s="1"/>
    </row>
    <row r="53" spans="1:4">
      <c r="A53" s="1" t="s">
        <v>64</v>
      </c>
      <c r="C53" s="1"/>
      <c r="D53" s="1"/>
    </row>
    <row r="54" spans="1:4">
      <c r="A54" s="1">
        <v>45081</v>
      </c>
      <c r="B54" s="1" t="str">
        <f t="shared" ref="B54:B127" si="9">TEXT(A54,"aaa")</f>
        <v>日</v>
      </c>
      <c r="C54" s="1">
        <f>C3</f>
        <v>45079</v>
      </c>
      <c r="D54" s="1" t="str">
        <f t="shared" ref="D54:D101" si="10">TEXT(C54,"aaa")</f>
        <v>金</v>
      </c>
    </row>
    <row r="55" spans="1:4">
      <c r="A55" s="1">
        <v>45088</v>
      </c>
      <c r="B55" s="1" t="str">
        <f t="shared" si="9"/>
        <v>日</v>
      </c>
      <c r="C55" s="1">
        <f>C4</f>
        <v>45086</v>
      </c>
      <c r="D55" s="1" t="str">
        <f t="shared" si="10"/>
        <v>金</v>
      </c>
    </row>
    <row r="56" spans="1:4">
      <c r="A56" s="1">
        <v>45095</v>
      </c>
      <c r="B56" s="1" t="str">
        <f t="shared" si="9"/>
        <v>日</v>
      </c>
      <c r="C56" s="1">
        <f>C5</f>
        <v>45093</v>
      </c>
      <c r="D56" s="1" t="str">
        <f t="shared" si="10"/>
        <v>金</v>
      </c>
    </row>
    <row r="57" spans="1:4">
      <c r="A57" s="1">
        <v>45102</v>
      </c>
      <c r="B57" s="1" t="str">
        <f t="shared" si="9"/>
        <v>日</v>
      </c>
      <c r="C57" s="1">
        <f>C6</f>
        <v>45100</v>
      </c>
      <c r="D57" s="1" t="str">
        <f t="shared" si="10"/>
        <v>金</v>
      </c>
    </row>
    <row r="58" spans="1:4">
      <c r="A58" s="1">
        <v>45109</v>
      </c>
      <c r="B58" s="1" t="str">
        <f t="shared" si="9"/>
        <v>日</v>
      </c>
      <c r="C58" s="1">
        <f>C7</f>
        <v>45107</v>
      </c>
      <c r="D58" s="1" t="str">
        <f t="shared" si="10"/>
        <v>金</v>
      </c>
    </row>
    <row r="59" spans="1:4">
      <c r="A59" s="1">
        <v>45116</v>
      </c>
      <c r="B59" s="1" t="str">
        <f t="shared" si="9"/>
        <v>日</v>
      </c>
      <c r="C59" s="1">
        <f>C8</f>
        <v>45114</v>
      </c>
      <c r="D59" s="1" t="str">
        <f t="shared" si="10"/>
        <v>金</v>
      </c>
    </row>
    <row r="60" spans="1:4">
      <c r="A60" s="1">
        <v>45123</v>
      </c>
      <c r="B60" s="1" t="str">
        <f t="shared" si="9"/>
        <v>日</v>
      </c>
      <c r="C60" s="1">
        <f>C9</f>
        <v>45121</v>
      </c>
      <c r="D60" s="1" t="str">
        <f t="shared" si="10"/>
        <v>金</v>
      </c>
    </row>
    <row r="61" spans="1:4">
      <c r="A61" s="1">
        <v>45130</v>
      </c>
      <c r="B61" s="1" t="str">
        <f t="shared" si="9"/>
        <v>日</v>
      </c>
      <c r="C61" s="1">
        <f>C10</f>
        <v>45128</v>
      </c>
      <c r="D61" s="1" t="str">
        <f t="shared" si="10"/>
        <v>金</v>
      </c>
    </row>
    <row r="62" spans="1:4">
      <c r="A62" s="1">
        <v>45137</v>
      </c>
      <c r="B62" s="1" t="str">
        <f t="shared" si="9"/>
        <v>日</v>
      </c>
      <c r="C62" s="1">
        <f>C11</f>
        <v>45135</v>
      </c>
      <c r="D62" s="1" t="str">
        <f t="shared" si="10"/>
        <v>金</v>
      </c>
    </row>
    <row r="63" spans="1:4">
      <c r="A63" s="1">
        <v>45144</v>
      </c>
      <c r="B63" s="1" t="str">
        <f t="shared" si="9"/>
        <v>日</v>
      </c>
      <c r="C63" s="1">
        <f>C12</f>
        <v>45148</v>
      </c>
      <c r="D63" s="1" t="str">
        <f t="shared" si="10"/>
        <v>木</v>
      </c>
    </row>
    <row r="64" spans="1:4">
      <c r="A64" s="1">
        <v>45151</v>
      </c>
      <c r="B64" s="1" t="str">
        <f t="shared" si="9"/>
        <v>日</v>
      </c>
      <c r="C64" s="1">
        <f>C12</f>
        <v>45148</v>
      </c>
      <c r="D64" s="1" t="str">
        <f t="shared" si="10"/>
        <v>木</v>
      </c>
    </row>
    <row r="65" spans="1:4">
      <c r="A65" s="1">
        <v>45158</v>
      </c>
      <c r="B65" s="1" t="str">
        <f t="shared" si="9"/>
        <v>日</v>
      </c>
      <c r="C65" s="1">
        <v>45156</v>
      </c>
      <c r="D65" s="1" t="str">
        <f t="shared" si="10"/>
        <v>金</v>
      </c>
    </row>
    <row r="66" spans="1:4">
      <c r="A66" s="1">
        <v>45165</v>
      </c>
      <c r="B66" s="1" t="str">
        <f t="shared" si="9"/>
        <v>日</v>
      </c>
      <c r="C66" s="1">
        <f>C13</f>
        <v>45163</v>
      </c>
      <c r="D66" s="1" t="str">
        <f t="shared" si="10"/>
        <v>金</v>
      </c>
    </row>
    <row r="67" spans="1:4">
      <c r="A67" s="1">
        <v>45172</v>
      </c>
      <c r="B67" s="1" t="str">
        <f t="shared" si="9"/>
        <v>日</v>
      </c>
      <c r="C67" s="1">
        <v>45170</v>
      </c>
      <c r="D67" s="1" t="str">
        <f t="shared" si="10"/>
        <v>金</v>
      </c>
    </row>
    <row r="68" spans="1:4">
      <c r="A68" s="1">
        <v>45179</v>
      </c>
      <c r="B68" s="1" t="str">
        <f t="shared" si="9"/>
        <v>日</v>
      </c>
      <c r="C68" s="1">
        <f>C14</f>
        <v>45177</v>
      </c>
      <c r="D68" s="1" t="str">
        <f t="shared" si="10"/>
        <v>金</v>
      </c>
    </row>
    <row r="69" spans="1:4">
      <c r="A69" s="1">
        <v>45186</v>
      </c>
      <c r="B69" s="1" t="str">
        <f t="shared" si="9"/>
        <v>日</v>
      </c>
      <c r="C69" s="1">
        <f>C15</f>
        <v>45184</v>
      </c>
      <c r="D69" s="1" t="str">
        <f t="shared" si="10"/>
        <v>金</v>
      </c>
    </row>
    <row r="70" spans="1:4">
      <c r="A70" s="1">
        <v>45193</v>
      </c>
      <c r="B70" s="1" t="str">
        <f t="shared" si="9"/>
        <v>日</v>
      </c>
      <c r="C70" s="1">
        <f>C16</f>
        <v>45191</v>
      </c>
      <c r="D70" s="1" t="str">
        <f t="shared" si="10"/>
        <v>金</v>
      </c>
    </row>
    <row r="71" spans="1:4">
      <c r="A71" s="1">
        <v>45200</v>
      </c>
      <c r="B71" s="1" t="str">
        <f t="shared" si="9"/>
        <v>日</v>
      </c>
      <c r="C71" s="1">
        <f>C17</f>
        <v>45198</v>
      </c>
      <c r="D71" s="1" t="str">
        <f t="shared" si="10"/>
        <v>金</v>
      </c>
    </row>
    <row r="72" spans="1:4">
      <c r="A72" s="1">
        <v>45207</v>
      </c>
      <c r="B72" s="1" t="str">
        <f t="shared" si="9"/>
        <v>日</v>
      </c>
      <c r="C72" s="1">
        <f>C18</f>
        <v>45205</v>
      </c>
      <c r="D72" s="1" t="str">
        <f t="shared" si="10"/>
        <v>金</v>
      </c>
    </row>
    <row r="73" spans="1:4">
      <c r="A73" s="1">
        <v>45214</v>
      </c>
      <c r="B73" s="1" t="str">
        <f t="shared" si="9"/>
        <v>日</v>
      </c>
      <c r="C73" s="1">
        <f>C19</f>
        <v>45212</v>
      </c>
      <c r="D73" s="1" t="str">
        <f t="shared" si="10"/>
        <v>金</v>
      </c>
    </row>
    <row r="74" spans="1:4">
      <c r="A74" s="1">
        <v>45221</v>
      </c>
      <c r="B74" s="1" t="str">
        <f t="shared" si="9"/>
        <v>日</v>
      </c>
      <c r="C74" s="1">
        <f>C20</f>
        <v>45219</v>
      </c>
      <c r="D74" s="1" t="str">
        <f t="shared" si="10"/>
        <v>金</v>
      </c>
    </row>
    <row r="75" spans="1:4">
      <c r="A75" s="1">
        <v>45228</v>
      </c>
      <c r="B75" s="1" t="str">
        <f t="shared" si="9"/>
        <v>日</v>
      </c>
      <c r="C75" s="1">
        <f>C21</f>
        <v>45226</v>
      </c>
      <c r="D75" s="1" t="str">
        <f t="shared" si="10"/>
        <v>金</v>
      </c>
    </row>
    <row r="76" spans="1:4">
      <c r="A76" s="1">
        <v>45235</v>
      </c>
      <c r="B76" s="1" t="str">
        <f t="shared" si="9"/>
        <v>日</v>
      </c>
      <c r="C76" s="1">
        <f>C22</f>
        <v>45232</v>
      </c>
      <c r="D76" s="1" t="str">
        <f t="shared" si="10"/>
        <v>木</v>
      </c>
    </row>
    <row r="77" spans="1:4">
      <c r="A77" s="1">
        <v>45242</v>
      </c>
      <c r="B77" s="1" t="str">
        <f t="shared" si="9"/>
        <v>日</v>
      </c>
      <c r="C77" s="1">
        <f>C23</f>
        <v>45240</v>
      </c>
      <c r="D77" s="1" t="str">
        <f t="shared" si="10"/>
        <v>金</v>
      </c>
    </row>
    <row r="78" spans="1:4">
      <c r="A78" s="1">
        <v>45249</v>
      </c>
      <c r="B78" s="1" t="str">
        <f t="shared" si="9"/>
        <v>日</v>
      </c>
      <c r="C78" s="1">
        <f>C24</f>
        <v>45247</v>
      </c>
      <c r="D78" s="1" t="str">
        <f t="shared" si="10"/>
        <v>金</v>
      </c>
    </row>
    <row r="79" spans="1:4">
      <c r="A79" s="1">
        <v>45256</v>
      </c>
      <c r="B79" s="1" t="str">
        <f t="shared" si="9"/>
        <v>日</v>
      </c>
      <c r="C79" s="1">
        <f>C25</f>
        <v>45254</v>
      </c>
      <c r="D79" s="1" t="str">
        <f t="shared" si="10"/>
        <v>金</v>
      </c>
    </row>
    <row r="80" spans="1:4">
      <c r="A80" s="1">
        <v>45263</v>
      </c>
      <c r="B80" s="1" t="str">
        <f t="shared" si="9"/>
        <v>日</v>
      </c>
      <c r="C80" s="1">
        <f>C26</f>
        <v>45261</v>
      </c>
      <c r="D80" s="1" t="str">
        <f t="shared" si="10"/>
        <v>金</v>
      </c>
    </row>
    <row r="81" spans="1:4">
      <c r="A81" s="1">
        <v>45270</v>
      </c>
      <c r="B81" s="1" t="str">
        <f t="shared" si="9"/>
        <v>日</v>
      </c>
      <c r="C81" s="1">
        <f>C27</f>
        <v>45268</v>
      </c>
      <c r="D81" s="1" t="str">
        <f t="shared" si="10"/>
        <v>金</v>
      </c>
    </row>
    <row r="82" spans="1:4">
      <c r="A82" s="1">
        <v>45277</v>
      </c>
      <c r="B82" s="1" t="str">
        <f t="shared" si="9"/>
        <v>日</v>
      </c>
      <c r="C82" s="1">
        <f>C28</f>
        <v>45275</v>
      </c>
      <c r="D82" s="1" t="str">
        <f t="shared" si="10"/>
        <v>金</v>
      </c>
    </row>
    <row r="83" spans="1:4">
      <c r="A83" s="1">
        <v>45284</v>
      </c>
      <c r="B83" s="1" t="str">
        <f t="shared" si="9"/>
        <v>日</v>
      </c>
      <c r="C83" s="1">
        <f>C29</f>
        <v>45282</v>
      </c>
      <c r="D83" s="1" t="str">
        <f t="shared" si="10"/>
        <v>金</v>
      </c>
    </row>
    <row r="84" spans="1:4">
      <c r="A84" s="1">
        <v>45291</v>
      </c>
      <c r="B84" s="1" t="str">
        <f t="shared" si="9"/>
        <v>日</v>
      </c>
      <c r="C84" s="1">
        <f>C30</f>
        <v>45285</v>
      </c>
      <c r="D84" s="1" t="str">
        <f t="shared" si="10"/>
        <v>月</v>
      </c>
    </row>
    <row r="85" spans="1:4">
      <c r="A85" s="1">
        <v>45298</v>
      </c>
      <c r="B85" s="1" t="str">
        <f t="shared" si="9"/>
        <v>日</v>
      </c>
      <c r="C85" s="1">
        <f>C31</f>
        <v>45296</v>
      </c>
      <c r="D85" s="1" t="str">
        <f t="shared" si="10"/>
        <v>金</v>
      </c>
    </row>
    <row r="86" spans="1:4">
      <c r="A86" s="1">
        <v>45305</v>
      </c>
      <c r="B86" s="1" t="str">
        <f t="shared" si="9"/>
        <v>日</v>
      </c>
      <c r="C86" s="1">
        <f>C32</f>
        <v>45303</v>
      </c>
      <c r="D86" s="1" t="str">
        <f t="shared" si="10"/>
        <v>金</v>
      </c>
    </row>
    <row r="87" spans="1:4">
      <c r="A87" s="1">
        <v>45312</v>
      </c>
      <c r="B87" s="1" t="str">
        <f t="shared" si="9"/>
        <v>日</v>
      </c>
      <c r="C87" s="1">
        <f>C33</f>
        <v>45310</v>
      </c>
      <c r="D87" s="1" t="str">
        <f t="shared" si="10"/>
        <v>金</v>
      </c>
    </row>
    <row r="88" spans="1:4">
      <c r="A88" s="1">
        <v>45319</v>
      </c>
      <c r="B88" s="1" t="str">
        <f t="shared" si="9"/>
        <v>日</v>
      </c>
      <c r="C88" s="1">
        <f>C34</f>
        <v>45317</v>
      </c>
      <c r="D88" s="1" t="str">
        <f t="shared" si="10"/>
        <v>金</v>
      </c>
    </row>
    <row r="89" spans="1:4">
      <c r="A89" s="1">
        <v>45326</v>
      </c>
      <c r="B89" s="1" t="str">
        <f t="shared" si="9"/>
        <v>日</v>
      </c>
      <c r="C89" s="1">
        <v>45325</v>
      </c>
      <c r="D89" s="1" t="str">
        <f t="shared" si="10"/>
        <v>土</v>
      </c>
    </row>
    <row r="90" spans="1:4">
      <c r="A90" s="1">
        <v>45333</v>
      </c>
      <c r="B90" s="1" t="str">
        <f t="shared" si="9"/>
        <v>日</v>
      </c>
      <c r="C90" s="1">
        <f>C35</f>
        <v>45324</v>
      </c>
      <c r="D90" s="1" t="str">
        <f t="shared" si="10"/>
        <v>金</v>
      </c>
    </row>
    <row r="91" spans="1:4">
      <c r="A91" s="1">
        <v>45340</v>
      </c>
      <c r="B91" s="1" t="str">
        <f t="shared" si="9"/>
        <v>日</v>
      </c>
      <c r="C91" s="1">
        <v>45338</v>
      </c>
      <c r="D91" s="1" t="str">
        <f t="shared" si="10"/>
        <v>金</v>
      </c>
    </row>
    <row r="92" spans="1:4">
      <c r="A92" s="1">
        <v>45347</v>
      </c>
      <c r="B92" s="1" t="str">
        <f t="shared" si="9"/>
        <v>日</v>
      </c>
      <c r="C92" s="1">
        <f>C36</f>
        <v>45331</v>
      </c>
      <c r="D92" s="1" t="str">
        <f t="shared" si="10"/>
        <v>金</v>
      </c>
    </row>
    <row r="93" spans="1:4">
      <c r="A93" s="1">
        <v>45354</v>
      </c>
      <c r="B93" s="1" t="str">
        <f t="shared" si="9"/>
        <v>日</v>
      </c>
      <c r="C93" s="1">
        <v>45352</v>
      </c>
      <c r="D93" s="1" t="str">
        <f t="shared" si="10"/>
        <v>金</v>
      </c>
    </row>
    <row r="94" spans="1:4">
      <c r="A94" s="1">
        <v>45361</v>
      </c>
      <c r="B94" s="1" t="str">
        <f t="shared" si="9"/>
        <v>日</v>
      </c>
      <c r="C94" s="1">
        <v>45359</v>
      </c>
      <c r="D94" s="1" t="str">
        <f t="shared" si="10"/>
        <v>金</v>
      </c>
    </row>
    <row r="95" spans="1:4">
      <c r="A95" s="1">
        <v>45368</v>
      </c>
      <c r="B95" s="1" t="str">
        <f t="shared" si="9"/>
        <v>日</v>
      </c>
      <c r="C95" s="1">
        <v>45366</v>
      </c>
      <c r="D95" s="1" t="str">
        <f t="shared" si="10"/>
        <v>金</v>
      </c>
    </row>
    <row r="96" spans="1:4">
      <c r="A96" s="1">
        <v>45375</v>
      </c>
      <c r="B96" s="1" t="str">
        <f t="shared" si="9"/>
        <v>日</v>
      </c>
      <c r="C96" s="1">
        <v>45373</v>
      </c>
      <c r="D96" s="1" t="str">
        <f t="shared" si="10"/>
        <v>金</v>
      </c>
    </row>
    <row r="97" spans="1:4">
      <c r="A97" s="1">
        <v>45382</v>
      </c>
      <c r="B97" s="1" t="str">
        <f t="shared" si="9"/>
        <v>日</v>
      </c>
      <c r="C97" s="1">
        <v>45380</v>
      </c>
      <c r="D97" s="1" t="str">
        <f t="shared" si="10"/>
        <v>金</v>
      </c>
    </row>
    <row r="98" spans="1:4">
      <c r="A98" s="1">
        <v>45389</v>
      </c>
      <c r="B98" s="1" t="str">
        <f t="shared" si="9"/>
        <v>日</v>
      </c>
      <c r="C98" s="1">
        <v>45387</v>
      </c>
      <c r="D98" s="1" t="str">
        <f t="shared" si="10"/>
        <v>金</v>
      </c>
    </row>
    <row r="99" spans="1:4">
      <c r="A99" s="1">
        <v>45396</v>
      </c>
      <c r="B99" s="1" t="str">
        <f t="shared" si="9"/>
        <v>日</v>
      </c>
      <c r="C99" s="1">
        <v>45394</v>
      </c>
      <c r="D99" s="1" t="str">
        <f t="shared" si="10"/>
        <v>金</v>
      </c>
    </row>
    <row r="100" spans="1:4">
      <c r="A100" s="1">
        <v>45403</v>
      </c>
      <c r="B100" s="1" t="str">
        <f t="shared" si="9"/>
        <v>日</v>
      </c>
      <c r="C100" s="1">
        <v>45401</v>
      </c>
      <c r="D100" s="1" t="str">
        <f t="shared" si="10"/>
        <v>金</v>
      </c>
    </row>
    <row r="101" spans="1:4">
      <c r="A101" s="1">
        <v>45410</v>
      </c>
      <c r="B101" s="1" t="str">
        <f t="shared" si="9"/>
        <v>日</v>
      </c>
      <c r="C101" s="1">
        <v>45408</v>
      </c>
      <c r="D101" s="1" t="str">
        <f t="shared" si="10"/>
        <v>金</v>
      </c>
    </row>
    <row r="102" spans="1:4">
      <c r="C102" s="1"/>
      <c r="D102" s="1"/>
    </row>
    <row r="103" spans="1:4">
      <c r="A103" s="1" t="s">
        <v>65</v>
      </c>
      <c r="C103" s="1"/>
      <c r="D103" s="1"/>
    </row>
    <row r="104" spans="1:4">
      <c r="A104" s="1">
        <v>45124</v>
      </c>
      <c r="B104" s="1" t="str">
        <f t="shared" si="9"/>
        <v>月</v>
      </c>
      <c r="C104" s="1">
        <v>45121</v>
      </c>
      <c r="D104" s="1" t="str">
        <f t="shared" ref="D104:D128" si="11">TEXT(C104,"aaa")</f>
        <v>金</v>
      </c>
    </row>
    <row r="105" spans="1:4">
      <c r="A105" s="1">
        <v>45149</v>
      </c>
      <c r="B105" s="1" t="str">
        <f t="shared" si="9"/>
        <v>金</v>
      </c>
      <c r="C105" s="1">
        <f t="shared" ref="C105:C122" si="12">A105-1</f>
        <v>45148</v>
      </c>
      <c r="D105" s="1" t="str">
        <f t="shared" si="11"/>
        <v>木</v>
      </c>
    </row>
    <row r="106" spans="1:4">
      <c r="A106" s="1">
        <v>45187</v>
      </c>
      <c r="B106" s="1" t="str">
        <f t="shared" si="9"/>
        <v>月</v>
      </c>
      <c r="C106" s="1">
        <v>45184</v>
      </c>
      <c r="D106" s="1" t="str">
        <f t="shared" si="11"/>
        <v>金</v>
      </c>
    </row>
    <row r="107" spans="1:4">
      <c r="A107" s="1">
        <v>45192</v>
      </c>
      <c r="B107" s="1" t="str">
        <f t="shared" si="9"/>
        <v>土</v>
      </c>
      <c r="C107" s="1">
        <f t="shared" si="12"/>
        <v>45191</v>
      </c>
      <c r="D107" s="1" t="str">
        <f t="shared" si="11"/>
        <v>金</v>
      </c>
    </row>
    <row r="108" spans="1:4">
      <c r="A108" s="1">
        <v>45208</v>
      </c>
      <c r="B108" s="1" t="str">
        <f t="shared" si="9"/>
        <v>月</v>
      </c>
      <c r="C108" s="1">
        <v>45205</v>
      </c>
      <c r="D108" s="1" t="str">
        <f t="shared" si="11"/>
        <v>金</v>
      </c>
    </row>
    <row r="109" spans="1:4">
      <c r="A109" s="1">
        <v>45233</v>
      </c>
      <c r="B109" s="1" t="str">
        <f t="shared" si="9"/>
        <v>金</v>
      </c>
      <c r="C109" s="1">
        <f t="shared" si="12"/>
        <v>45232</v>
      </c>
      <c r="D109" s="1" t="str">
        <f t="shared" si="11"/>
        <v>木</v>
      </c>
    </row>
    <row r="110" spans="1:4">
      <c r="A110" s="1">
        <v>45253</v>
      </c>
      <c r="B110" s="1" t="str">
        <f t="shared" si="9"/>
        <v>木</v>
      </c>
      <c r="C110" s="1">
        <f t="shared" si="12"/>
        <v>45252</v>
      </c>
      <c r="D110" s="1" t="str">
        <f t="shared" si="11"/>
        <v>水</v>
      </c>
    </row>
    <row r="111" spans="1:4">
      <c r="A111" s="1">
        <v>45287</v>
      </c>
      <c r="B111" s="1" t="str">
        <f t="shared" si="9"/>
        <v>水</v>
      </c>
      <c r="C111" s="1">
        <v>45285</v>
      </c>
      <c r="D111" s="1" t="str">
        <f t="shared" si="11"/>
        <v>月</v>
      </c>
    </row>
    <row r="112" spans="1:4">
      <c r="A112" s="1">
        <v>45288</v>
      </c>
      <c r="B112" s="1" t="str">
        <f t="shared" si="9"/>
        <v>木</v>
      </c>
      <c r="C112" s="1">
        <v>45285</v>
      </c>
      <c r="D112" s="1" t="str">
        <f t="shared" si="11"/>
        <v>月</v>
      </c>
    </row>
    <row r="113" spans="1:4">
      <c r="A113" s="1">
        <v>45289</v>
      </c>
      <c r="B113" s="1" t="str">
        <f t="shared" si="9"/>
        <v>金</v>
      </c>
      <c r="C113" s="1">
        <v>45285</v>
      </c>
      <c r="D113" s="1" t="str">
        <f t="shared" si="11"/>
        <v>月</v>
      </c>
    </row>
    <row r="114" spans="1:4">
      <c r="A114" s="1">
        <v>45290</v>
      </c>
      <c r="B114" s="1" t="str">
        <f t="shared" si="9"/>
        <v>土</v>
      </c>
      <c r="C114" s="1">
        <v>45285</v>
      </c>
      <c r="D114" s="1" t="str">
        <f t="shared" si="11"/>
        <v>月</v>
      </c>
    </row>
    <row r="115" spans="1:4">
      <c r="A115" s="1">
        <v>45291</v>
      </c>
      <c r="B115" s="1" t="str">
        <f t="shared" si="9"/>
        <v>日</v>
      </c>
      <c r="C115" s="1">
        <v>45285</v>
      </c>
      <c r="D115" s="1" t="str">
        <f t="shared" si="11"/>
        <v>月</v>
      </c>
    </row>
    <row r="116" spans="1:4">
      <c r="A116" s="1">
        <v>45292</v>
      </c>
      <c r="B116" s="1" t="str">
        <f t="shared" si="9"/>
        <v>月</v>
      </c>
      <c r="C116" s="1">
        <v>45285</v>
      </c>
      <c r="D116" s="1" t="str">
        <f t="shared" si="11"/>
        <v>月</v>
      </c>
    </row>
    <row r="117" spans="1:4">
      <c r="A117" s="1">
        <v>45293</v>
      </c>
      <c r="B117" s="1" t="str">
        <f t="shared" si="9"/>
        <v>火</v>
      </c>
      <c r="C117" s="1">
        <v>45285</v>
      </c>
      <c r="D117" s="1" t="str">
        <f t="shared" si="11"/>
        <v>月</v>
      </c>
    </row>
    <row r="118" spans="1:4">
      <c r="A118" s="1">
        <v>45294</v>
      </c>
      <c r="B118" s="1" t="str">
        <f t="shared" si="9"/>
        <v>水</v>
      </c>
      <c r="C118" s="1">
        <v>45285</v>
      </c>
      <c r="D118" s="1" t="str">
        <f t="shared" si="11"/>
        <v>月</v>
      </c>
    </row>
    <row r="119" spans="1:4">
      <c r="A119" s="1">
        <v>45295</v>
      </c>
      <c r="B119" s="1" t="str">
        <f t="shared" si="9"/>
        <v>木</v>
      </c>
      <c r="C119" s="1">
        <v>45285</v>
      </c>
      <c r="D119" s="1" t="str">
        <f t="shared" si="11"/>
        <v>月</v>
      </c>
    </row>
    <row r="120" spans="1:4">
      <c r="A120" s="1">
        <v>45299</v>
      </c>
      <c r="B120" s="1" t="str">
        <f t="shared" si="9"/>
        <v>月</v>
      </c>
      <c r="C120" s="1">
        <v>45296</v>
      </c>
      <c r="D120" s="1" t="str">
        <f t="shared" si="11"/>
        <v>金</v>
      </c>
    </row>
    <row r="121" spans="1:4">
      <c r="A121" s="1">
        <v>45334</v>
      </c>
      <c r="B121" s="1" t="str">
        <f t="shared" si="9"/>
        <v>月</v>
      </c>
      <c r="C121" s="1">
        <v>45331</v>
      </c>
      <c r="D121" s="1" t="str">
        <f t="shared" si="11"/>
        <v>金</v>
      </c>
    </row>
    <row r="122" spans="1:4">
      <c r="A122" s="1">
        <v>45345</v>
      </c>
      <c r="B122" s="1" t="str">
        <f t="shared" si="9"/>
        <v>金</v>
      </c>
      <c r="C122" s="1">
        <f t="shared" si="12"/>
        <v>45344</v>
      </c>
      <c r="D122" s="1" t="str">
        <f t="shared" si="11"/>
        <v>木</v>
      </c>
    </row>
    <row r="123" spans="1:4">
      <c r="A123" s="1">
        <v>45371</v>
      </c>
      <c r="B123" s="1" t="str">
        <f t="shared" si="9"/>
        <v>水</v>
      </c>
      <c r="C123" s="1">
        <v>45370</v>
      </c>
      <c r="D123" s="1" t="str">
        <f t="shared" si="11"/>
        <v>火</v>
      </c>
    </row>
    <row r="124" spans="1:4">
      <c r="A124" s="1">
        <v>45411</v>
      </c>
      <c r="B124" s="1" t="str">
        <f t="shared" si="9"/>
        <v>月</v>
      </c>
      <c r="C124" s="1">
        <v>45408</v>
      </c>
      <c r="D124" s="1" t="str">
        <f t="shared" si="11"/>
        <v>金</v>
      </c>
    </row>
    <row r="125" spans="1:4">
      <c r="A125" s="1">
        <v>45415</v>
      </c>
      <c r="B125" s="1" t="str">
        <f t="shared" si="9"/>
        <v>金</v>
      </c>
      <c r="C125" s="1">
        <v>45413</v>
      </c>
      <c r="D125" s="1" t="str">
        <f t="shared" si="11"/>
        <v>水</v>
      </c>
    </row>
    <row r="126" spans="1:4">
      <c r="A126" s="1">
        <v>45416</v>
      </c>
      <c r="B126" s="1" t="str">
        <f t="shared" si="9"/>
        <v>土</v>
      </c>
      <c r="C126" s="1">
        <v>45413</v>
      </c>
      <c r="D126" s="1" t="str">
        <f t="shared" si="11"/>
        <v>水</v>
      </c>
    </row>
    <row r="127" spans="1:4">
      <c r="A127" s="1">
        <v>45417</v>
      </c>
      <c r="B127" s="1" t="str">
        <f t="shared" si="9"/>
        <v>日</v>
      </c>
      <c r="C127" s="1">
        <v>45413</v>
      </c>
      <c r="D127" s="1" t="str">
        <f t="shared" si="11"/>
        <v>水</v>
      </c>
    </row>
    <row r="128" spans="1:4">
      <c r="A128" s="1">
        <v>45418</v>
      </c>
      <c r="B128" s="1" t="str">
        <f t="shared" ref="B128" si="13">TEXT(A128,"aaa")</f>
        <v>月</v>
      </c>
      <c r="C128" s="1">
        <v>45413</v>
      </c>
      <c r="D128" s="1" t="str">
        <f t="shared" si="11"/>
        <v>水</v>
      </c>
    </row>
    <row r="129" spans="3:4" customFormat="1">
      <c r="C129" s="1"/>
      <c r="D129" s="1"/>
    </row>
    <row r="130" spans="3:4" customFormat="1">
      <c r="C130" s="1"/>
      <c r="D130" s="1"/>
    </row>
    <row r="131" spans="3:4" customFormat="1">
      <c r="C131" s="1"/>
      <c r="D131" s="1"/>
    </row>
    <row r="132" spans="3:4" customFormat="1">
      <c r="C132" s="1"/>
      <c r="D132" s="1"/>
    </row>
    <row r="133" spans="3:4" customFormat="1">
      <c r="C133" s="1"/>
      <c r="D133" s="1"/>
    </row>
    <row r="134" spans="3:4" customFormat="1">
      <c r="C134" s="1"/>
      <c r="D134" s="1"/>
    </row>
    <row r="135" spans="3:4" customFormat="1">
      <c r="C135" s="1"/>
      <c r="D135" s="1"/>
    </row>
    <row r="136" spans="3:4" customFormat="1">
      <c r="C136" s="1"/>
      <c r="D136" s="1"/>
    </row>
    <row r="137" spans="3:4" customFormat="1">
      <c r="C137" s="1"/>
      <c r="D137" s="1"/>
    </row>
    <row r="138" spans="3:4" customFormat="1">
      <c r="C138" s="1"/>
      <c r="D138" s="1"/>
    </row>
    <row r="139" spans="3:4" customFormat="1">
      <c r="C139" s="1"/>
      <c r="D139" s="1"/>
    </row>
    <row r="140" spans="3:4" customFormat="1">
      <c r="C140" s="1"/>
      <c r="D140" s="1"/>
    </row>
    <row r="141" spans="3:4" customFormat="1">
      <c r="C141" s="1"/>
      <c r="D141" s="1"/>
    </row>
  </sheetData>
  <phoneticPr fontId="1"/>
  <conditionalFormatting sqref="C104:C122">
    <cfRule type="expression" dxfId="2" priority="1">
      <formula>OR($D104="土",$D104="日",COUNTIF($A$104:$A$122,$C104)&gt;0)</formula>
    </cfRule>
  </conditionalFormatting>
  <conditionalFormatting sqref="C54:D101 C3:C52">
    <cfRule type="expression" dxfId="1" priority="2">
      <formula>COUNTIF($A$104:$A$122,$C3)&gt;0</formula>
    </cfRule>
  </conditionalFormatting>
  <conditionalFormatting sqref="C3:C52">
    <cfRule type="expression" dxfId="0" priority="3">
      <formula>COUNTIF($A$104:$A$122,#REF!)&gt;0</formula>
    </cfRule>
  </conditionalFormatting>
  <pageMargins left="0.7" right="0.7" top="0.75" bottom="0.75" header="0.3" footer="0.3"/>
  <pageSetup paperSize="9" orientation="portrait" verticalDpi="300" r:id="rId1"/>
  <rowBreaks count="2" manualBreakCount="2">
    <brk id="63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出発までの流れ</vt:lpstr>
      <vt:lpstr>データ類</vt:lpstr>
      <vt:lpstr>Aプラン</vt:lpstr>
      <vt:lpstr>Bプラン</vt:lpstr>
      <vt:lpstr>Cプラン</vt:lpstr>
      <vt:lpstr>Dプラン</vt:lpstr>
      <vt:lpstr>データ類!Print_Area</vt:lpstr>
      <vt:lpstr>出発までの流れ!Print_Area</vt:lpstr>
      <vt:lpstr>その他</vt:lpstr>
      <vt:lpstr>人数報告日</vt:lpstr>
    </vt:vector>
  </TitlesOfParts>
  <Company>株式会社毎日コムネット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小松崎 陸</dc:creator>
  <cp:lastModifiedBy>小松崎 陸</cp:lastModifiedBy>
  <cp:lastPrinted>2023-06-30T07:19:24Z</cp:lastPrinted>
  <dcterms:created xsi:type="dcterms:W3CDTF">2022-03-09T00:27:40Z</dcterms:created>
  <dcterms:modified xsi:type="dcterms:W3CDTF">2023-07-13T08:49:23Z</dcterms:modified>
</cp:coreProperties>
</file>